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30" yWindow="510" windowWidth="20640" windowHeight="11445" firstSheet="1" activeTab="1"/>
  </bookViews>
  <sheets>
    <sheet name="Φύλλο1" sheetId="1" state="hidden" r:id="rId1"/>
    <sheet name="ΠΕ60" sheetId="2" r:id="rId2"/>
  </sheets>
  <definedNames>
    <definedName name="_xlnm._FilterDatabase" localSheetId="1" hidden="1">ΠΕ60!$A$1:$AR$126</definedName>
    <definedName name="_xlnm._FilterDatabase" localSheetId="0" hidden="1">Φύλλο1!$A$1:$BL$1</definedName>
    <definedName name="Z_E6350B97_75B0_4E16_9A93_477FDADFE4CD_.wvu.FilterData" localSheetId="1" hidden="1">ΠΕ60!$A$1:$AL$126</definedName>
  </definedNames>
  <calcPr calcId="125725" iterateDelta="1E-4"/>
  <customWorkbookViews>
    <customWorkbookView name="Filter 1" guid="{E6350B97-75B0-4E16-9A93-477FDADFE4CD}" maximized="1" windowWidth="0" windowHeight="0" activeSheetId="0"/>
  </customWorkbookViews>
  <extLst>
    <ext uri="GoogleSheetsCustomDataVersion1">
      <go:sheetsCustomData xmlns:go="http://customooxmlschemas.google.com/" r:id="rId6" roundtripDataSignature="AMtx7mgwn3o8JswkHHLxlz7BQ6i39kDUKQ=="/>
    </ext>
  </extLst>
</workbook>
</file>

<file path=xl/calcChain.xml><?xml version="1.0" encoding="utf-8"?>
<calcChain xmlns="http://schemas.openxmlformats.org/spreadsheetml/2006/main">
  <c r="Z50" i="2"/>
  <c r="Q18"/>
  <c r="AF72" l="1"/>
  <c r="AF106"/>
  <c r="AF126"/>
  <c r="AJ126"/>
  <c r="AI126"/>
  <c r="K126"/>
  <c r="S106"/>
  <c r="K106"/>
  <c r="S72"/>
  <c r="K72"/>
  <c r="AF31"/>
  <c r="Y31"/>
  <c r="X31"/>
  <c r="W31"/>
  <c r="V31"/>
  <c r="U31"/>
  <c r="T31"/>
  <c r="S31"/>
  <c r="R31"/>
  <c r="Q31"/>
  <c r="P31"/>
  <c r="O31"/>
  <c r="N31"/>
  <c r="M31"/>
  <c r="L31"/>
  <c r="J31"/>
  <c r="I31"/>
  <c r="H31"/>
  <c r="G31"/>
  <c r="F31"/>
  <c r="E31"/>
  <c r="D31"/>
  <c r="C31"/>
  <c r="B31"/>
  <c r="AF28"/>
  <c r="Y28"/>
  <c r="X28"/>
  <c r="W28"/>
  <c r="V28"/>
  <c r="U28"/>
  <c r="T28"/>
  <c r="S28"/>
  <c r="R28"/>
  <c r="Q28"/>
  <c r="P28"/>
  <c r="O28"/>
  <c r="N28"/>
  <c r="M28"/>
  <c r="L28"/>
  <c r="J28"/>
  <c r="I28"/>
  <c r="H28"/>
  <c r="G28"/>
  <c r="F28"/>
  <c r="E28"/>
  <c r="D28"/>
  <c r="C28"/>
  <c r="B28"/>
  <c r="AF102"/>
  <c r="Y102"/>
  <c r="X102"/>
  <c r="W102"/>
  <c r="V102"/>
  <c r="U102"/>
  <c r="T102"/>
  <c r="S102"/>
  <c r="R102"/>
  <c r="Q102"/>
  <c r="P102"/>
  <c r="O102"/>
  <c r="N102"/>
  <c r="M102"/>
  <c r="L102"/>
  <c r="J102"/>
  <c r="I102"/>
  <c r="H102"/>
  <c r="AI102" s="1"/>
  <c r="G102"/>
  <c r="F102"/>
  <c r="E102"/>
  <c r="D102"/>
  <c r="C102"/>
  <c r="B102"/>
  <c r="AF4"/>
  <c r="Y4"/>
  <c r="X4"/>
  <c r="W4"/>
  <c r="V4"/>
  <c r="U4"/>
  <c r="T4"/>
  <c r="S4"/>
  <c r="R4"/>
  <c r="Q4"/>
  <c r="P4"/>
  <c r="O4"/>
  <c r="N4"/>
  <c r="M4"/>
  <c r="L4"/>
  <c r="J4"/>
  <c r="I4"/>
  <c r="H4"/>
  <c r="G4"/>
  <c r="F4"/>
  <c r="E4"/>
  <c r="D4"/>
  <c r="C4"/>
  <c r="B4"/>
  <c r="AF76"/>
  <c r="Y76"/>
  <c r="X76"/>
  <c r="W76"/>
  <c r="V76"/>
  <c r="U76"/>
  <c r="T76"/>
  <c r="S76"/>
  <c r="R76"/>
  <c r="Q76"/>
  <c r="P76"/>
  <c r="O76"/>
  <c r="N76"/>
  <c r="M76"/>
  <c r="L76"/>
  <c r="J76"/>
  <c r="I76"/>
  <c r="H76"/>
  <c r="G76"/>
  <c r="F76"/>
  <c r="D76"/>
  <c r="C76"/>
  <c r="B76"/>
  <c r="AF9"/>
  <c r="Y9"/>
  <c r="X9"/>
  <c r="W9"/>
  <c r="V9"/>
  <c r="U9"/>
  <c r="T9"/>
  <c r="S9"/>
  <c r="R9"/>
  <c r="O9"/>
  <c r="N9"/>
  <c r="M9"/>
  <c r="L9"/>
  <c r="J9"/>
  <c r="I9"/>
  <c r="H9"/>
  <c r="G9"/>
  <c r="F9"/>
  <c r="E9"/>
  <c r="D9"/>
  <c r="C9"/>
  <c r="B9"/>
  <c r="AF97"/>
  <c r="Y97"/>
  <c r="X97"/>
  <c r="W97"/>
  <c r="V97"/>
  <c r="U97"/>
  <c r="T97"/>
  <c r="S97"/>
  <c r="R97"/>
  <c r="O97"/>
  <c r="N97"/>
  <c r="M97"/>
  <c r="L97"/>
  <c r="J97"/>
  <c r="I97"/>
  <c r="H97"/>
  <c r="AI72" s="1"/>
  <c r="G97"/>
  <c r="F97"/>
  <c r="E97"/>
  <c r="D97"/>
  <c r="C97"/>
  <c r="B97"/>
  <c r="AF111"/>
  <c r="Y111"/>
  <c r="X111"/>
  <c r="W111"/>
  <c r="V111"/>
  <c r="U111"/>
  <c r="T111"/>
  <c r="S111"/>
  <c r="R111"/>
  <c r="Q111"/>
  <c r="P111"/>
  <c r="J111"/>
  <c r="I111"/>
  <c r="H111"/>
  <c r="AI88" s="1"/>
  <c r="G111"/>
  <c r="F111"/>
  <c r="E111"/>
  <c r="D111"/>
  <c r="C111"/>
  <c r="B111"/>
  <c r="AF46"/>
  <c r="Y46"/>
  <c r="X46"/>
  <c r="W46"/>
  <c r="V46"/>
  <c r="U46"/>
  <c r="T46"/>
  <c r="S46"/>
  <c r="R46"/>
  <c r="Q46"/>
  <c r="P46"/>
  <c r="O46"/>
  <c r="N46"/>
  <c r="M46"/>
  <c r="L46"/>
  <c r="J46"/>
  <c r="I46"/>
  <c r="H46"/>
  <c r="G46"/>
  <c r="F46"/>
  <c r="E46"/>
  <c r="D46"/>
  <c r="C46"/>
  <c r="B46"/>
  <c r="AF101"/>
  <c r="Y101"/>
  <c r="X101"/>
  <c r="W101"/>
  <c r="V101"/>
  <c r="U101"/>
  <c r="T101"/>
  <c r="S101"/>
  <c r="R101"/>
  <c r="Q101"/>
  <c r="P101"/>
  <c r="O101"/>
  <c r="N101"/>
  <c r="M101"/>
  <c r="L101"/>
  <c r="J101"/>
  <c r="I101"/>
  <c r="H101"/>
  <c r="G101"/>
  <c r="F101"/>
  <c r="E101"/>
  <c r="D101"/>
  <c r="C101"/>
  <c r="B101"/>
  <c r="AF125"/>
  <c r="Y125"/>
  <c r="X125"/>
  <c r="W125"/>
  <c r="V125"/>
  <c r="U125"/>
  <c r="R125"/>
  <c r="Q125"/>
  <c r="P125"/>
  <c r="O125"/>
  <c r="N125"/>
  <c r="M125"/>
  <c r="L125"/>
  <c r="J125"/>
  <c r="I125"/>
  <c r="H125"/>
  <c r="G125"/>
  <c r="F125"/>
  <c r="E125"/>
  <c r="D125"/>
  <c r="C125"/>
  <c r="B125"/>
  <c r="AF45"/>
  <c r="Y45"/>
  <c r="X45"/>
  <c r="W45"/>
  <c r="V45"/>
  <c r="U45"/>
  <c r="T45"/>
  <c r="S45"/>
  <c r="R45"/>
  <c r="Q45"/>
  <c r="P45"/>
  <c r="O45"/>
  <c r="N45"/>
  <c r="M45"/>
  <c r="L45"/>
  <c r="J45"/>
  <c r="I45"/>
  <c r="H45"/>
  <c r="G45"/>
  <c r="F45"/>
  <c r="E45"/>
  <c r="D45"/>
  <c r="C45"/>
  <c r="B45"/>
  <c r="AF30"/>
  <c r="Y30"/>
  <c r="X30"/>
  <c r="W30"/>
  <c r="V30"/>
  <c r="U30"/>
  <c r="T30"/>
  <c r="S30"/>
  <c r="R30"/>
  <c r="Q30"/>
  <c r="P30"/>
  <c r="O30"/>
  <c r="N30"/>
  <c r="M30"/>
  <c r="L30"/>
  <c r="K30"/>
  <c r="G30"/>
  <c r="F30"/>
  <c r="E30"/>
  <c r="D30"/>
  <c r="C30"/>
  <c r="B30"/>
  <c r="AF103"/>
  <c r="Y103"/>
  <c r="X103"/>
  <c r="W103"/>
  <c r="V103"/>
  <c r="U103"/>
  <c r="T103"/>
  <c r="S103"/>
  <c r="R103"/>
  <c r="Q103"/>
  <c r="P103"/>
  <c r="O103"/>
  <c r="N103"/>
  <c r="M103"/>
  <c r="L103"/>
  <c r="J103"/>
  <c r="I103"/>
  <c r="H103"/>
  <c r="G103"/>
  <c r="F103"/>
  <c r="E103"/>
  <c r="D103"/>
  <c r="C103"/>
  <c r="B103"/>
  <c r="AF42"/>
  <c r="Y42"/>
  <c r="X42"/>
  <c r="W42"/>
  <c r="V42"/>
  <c r="U42"/>
  <c r="T42"/>
  <c r="S42"/>
  <c r="R42"/>
  <c r="Q42"/>
  <c r="P42"/>
  <c r="O42"/>
  <c r="N42"/>
  <c r="M42"/>
  <c r="L42"/>
  <c r="J42"/>
  <c r="I42"/>
  <c r="H42"/>
  <c r="G42"/>
  <c r="F42"/>
  <c r="E42"/>
  <c r="D42"/>
  <c r="C42"/>
  <c r="B42"/>
  <c r="AF59"/>
  <c r="Y59"/>
  <c r="X59"/>
  <c r="W59"/>
  <c r="V59"/>
  <c r="U59"/>
  <c r="T59"/>
  <c r="S59"/>
  <c r="R59"/>
  <c r="Q59"/>
  <c r="P59"/>
  <c r="O59"/>
  <c r="N59"/>
  <c r="L59"/>
  <c r="J59"/>
  <c r="I59"/>
  <c r="H59"/>
  <c r="G59"/>
  <c r="F59"/>
  <c r="E59"/>
  <c r="D59"/>
  <c r="C59"/>
  <c r="B59"/>
  <c r="AF18"/>
  <c r="Y18"/>
  <c r="X18"/>
  <c r="W18"/>
  <c r="V18"/>
  <c r="U18"/>
  <c r="T18"/>
  <c r="S18"/>
  <c r="R18"/>
  <c r="O18"/>
  <c r="N18"/>
  <c r="M18"/>
  <c r="L18"/>
  <c r="J18"/>
  <c r="I18"/>
  <c r="H18"/>
  <c r="AI31" s="1"/>
  <c r="G18"/>
  <c r="F18"/>
  <c r="D18"/>
  <c r="C18"/>
  <c r="B18"/>
  <c r="AF27"/>
  <c r="Y27"/>
  <c r="X27"/>
  <c r="W27"/>
  <c r="V27"/>
  <c r="U27"/>
  <c r="T27"/>
  <c r="S27"/>
  <c r="R27"/>
  <c r="Q27"/>
  <c r="P27"/>
  <c r="O27"/>
  <c r="N27"/>
  <c r="M27"/>
  <c r="L27"/>
  <c r="J27"/>
  <c r="I27"/>
  <c r="H27"/>
  <c r="AI42" s="1"/>
  <c r="G27"/>
  <c r="F27"/>
  <c r="E27"/>
  <c r="D27"/>
  <c r="C27"/>
  <c r="B27"/>
  <c r="AF91"/>
  <c r="Y91"/>
  <c r="X91"/>
  <c r="W91"/>
  <c r="V91"/>
  <c r="U91"/>
  <c r="T91"/>
  <c r="S91"/>
  <c r="R91"/>
  <c r="Q91"/>
  <c r="P91"/>
  <c r="O91"/>
  <c r="N91"/>
  <c r="M91"/>
  <c r="L91"/>
  <c r="J91"/>
  <c r="I91"/>
  <c r="H91"/>
  <c r="G91"/>
  <c r="F91"/>
  <c r="E91"/>
  <c r="D91"/>
  <c r="C91"/>
  <c r="B91"/>
  <c r="AF66"/>
  <c r="Y66"/>
  <c r="X66"/>
  <c r="W66"/>
  <c r="V66"/>
  <c r="U66"/>
  <c r="T66"/>
  <c r="S66"/>
  <c r="R66"/>
  <c r="Q66"/>
  <c r="P66"/>
  <c r="O66"/>
  <c r="N66"/>
  <c r="M66"/>
  <c r="L66"/>
  <c r="J66"/>
  <c r="I66"/>
  <c r="H66"/>
  <c r="G66"/>
  <c r="F66"/>
  <c r="E66"/>
  <c r="D66"/>
  <c r="C66"/>
  <c r="B66"/>
  <c r="AF123"/>
  <c r="Y123"/>
  <c r="X123"/>
  <c r="W123"/>
  <c r="V123"/>
  <c r="U123"/>
  <c r="T123"/>
  <c r="S123"/>
  <c r="R123"/>
  <c r="Q123"/>
  <c r="P123"/>
  <c r="O123"/>
  <c r="N123"/>
  <c r="M123"/>
  <c r="L123"/>
  <c r="J123"/>
  <c r="I123"/>
  <c r="H123"/>
  <c r="G123"/>
  <c r="F123"/>
  <c r="E123"/>
  <c r="D123"/>
  <c r="C123"/>
  <c r="B123"/>
  <c r="AF26"/>
  <c r="Y26"/>
  <c r="X26"/>
  <c r="W26"/>
  <c r="V26"/>
  <c r="U26"/>
  <c r="T26"/>
  <c r="S26"/>
  <c r="R26"/>
  <c r="Q26"/>
  <c r="P26"/>
  <c r="O26"/>
  <c r="N26"/>
  <c r="M26"/>
  <c r="L26"/>
  <c r="J26"/>
  <c r="I26"/>
  <c r="H26"/>
  <c r="G26"/>
  <c r="F26"/>
  <c r="E26"/>
  <c r="D26"/>
  <c r="C26"/>
  <c r="B26"/>
  <c r="AF3"/>
  <c r="Y3"/>
  <c r="X3"/>
  <c r="W3"/>
  <c r="V3"/>
  <c r="U3"/>
  <c r="T3"/>
  <c r="S3"/>
  <c r="R3"/>
  <c r="Q3"/>
  <c r="P3"/>
  <c r="O3"/>
  <c r="N3"/>
  <c r="L3"/>
  <c r="J3"/>
  <c r="I3"/>
  <c r="H3"/>
  <c r="G3"/>
  <c r="F3"/>
  <c r="E3"/>
  <c r="D3"/>
  <c r="C3"/>
  <c r="B3"/>
  <c r="AF78"/>
  <c r="Y78"/>
  <c r="X78"/>
  <c r="W78"/>
  <c r="V78"/>
  <c r="U78"/>
  <c r="R78"/>
  <c r="Q78"/>
  <c r="P78"/>
  <c r="O78"/>
  <c r="N78"/>
  <c r="M78"/>
  <c r="L78"/>
  <c r="J78"/>
  <c r="I78"/>
  <c r="H78"/>
  <c r="G78"/>
  <c r="F78"/>
  <c r="D78"/>
  <c r="C78"/>
  <c r="B78"/>
  <c r="AF37"/>
  <c r="Y37"/>
  <c r="X37"/>
  <c r="W37"/>
  <c r="V37"/>
  <c r="U37"/>
  <c r="T37"/>
  <c r="S37"/>
  <c r="R37"/>
  <c r="Q37"/>
  <c r="P37"/>
  <c r="O37"/>
  <c r="N37"/>
  <c r="M37"/>
  <c r="L37"/>
  <c r="J37"/>
  <c r="I37"/>
  <c r="H37"/>
  <c r="G37"/>
  <c r="F37"/>
  <c r="E37"/>
  <c r="D37"/>
  <c r="C37"/>
  <c r="B37"/>
  <c r="AF87"/>
  <c r="Y87"/>
  <c r="X87"/>
  <c r="W87"/>
  <c r="V87"/>
  <c r="U87"/>
  <c r="T87"/>
  <c r="S87"/>
  <c r="R87"/>
  <c r="Q87"/>
  <c r="P87"/>
  <c r="O87"/>
  <c r="N87"/>
  <c r="M87"/>
  <c r="L87"/>
  <c r="J87"/>
  <c r="I87"/>
  <c r="H87"/>
  <c r="G87"/>
  <c r="F87"/>
  <c r="E87"/>
  <c r="D87"/>
  <c r="C87"/>
  <c r="B87"/>
  <c r="AF105"/>
  <c r="Y105"/>
  <c r="X105"/>
  <c r="W105"/>
  <c r="V105"/>
  <c r="U105"/>
  <c r="T105"/>
  <c r="S105"/>
  <c r="R105"/>
  <c r="Q105"/>
  <c r="P105"/>
  <c r="O105"/>
  <c r="N105"/>
  <c r="M105"/>
  <c r="L105"/>
  <c r="J105"/>
  <c r="I105"/>
  <c r="H105"/>
  <c r="G105"/>
  <c r="F105"/>
  <c r="D105"/>
  <c r="C105"/>
  <c r="B105"/>
  <c r="AF99"/>
  <c r="Y99"/>
  <c r="X99"/>
  <c r="W99"/>
  <c r="V99"/>
  <c r="U99"/>
  <c r="R99"/>
  <c r="Q99"/>
  <c r="P99"/>
  <c r="O99"/>
  <c r="N99"/>
  <c r="M99"/>
  <c r="L99"/>
  <c r="J99"/>
  <c r="I99"/>
  <c r="H99"/>
  <c r="G99"/>
  <c r="F99"/>
  <c r="E99"/>
  <c r="D99"/>
  <c r="C99"/>
  <c r="B99"/>
  <c r="AF94"/>
  <c r="Y94"/>
  <c r="X94"/>
  <c r="W94"/>
  <c r="V94"/>
  <c r="U94"/>
  <c r="T94"/>
  <c r="S94"/>
  <c r="R94"/>
  <c r="Q94"/>
  <c r="P94"/>
  <c r="O94"/>
  <c r="N94"/>
  <c r="M94"/>
  <c r="L94"/>
  <c r="J94"/>
  <c r="I94"/>
  <c r="H94"/>
  <c r="G94"/>
  <c r="F94"/>
  <c r="E94"/>
  <c r="D94"/>
  <c r="C94"/>
  <c r="B94"/>
  <c r="AF34"/>
  <c r="Y34"/>
  <c r="X34"/>
  <c r="W34"/>
  <c r="V34"/>
  <c r="U34"/>
  <c r="T34"/>
  <c r="S34"/>
  <c r="R34"/>
  <c r="Q34"/>
  <c r="P34"/>
  <c r="O34"/>
  <c r="N34"/>
  <c r="M34"/>
  <c r="L34"/>
  <c r="J34"/>
  <c r="I34"/>
  <c r="H34"/>
  <c r="G34"/>
  <c r="F34"/>
  <c r="E34"/>
  <c r="D34"/>
  <c r="C34"/>
  <c r="B34"/>
  <c r="AF44"/>
  <c r="Y44"/>
  <c r="X44"/>
  <c r="W44"/>
  <c r="V44"/>
  <c r="U44"/>
  <c r="T44"/>
  <c r="S44"/>
  <c r="R44"/>
  <c r="Q44"/>
  <c r="P44"/>
  <c r="O44"/>
  <c r="N44"/>
  <c r="M44"/>
  <c r="L44"/>
  <c r="J44"/>
  <c r="I44"/>
  <c r="H44"/>
  <c r="G44"/>
  <c r="F44"/>
  <c r="E44"/>
  <c r="D44"/>
  <c r="C44"/>
  <c r="B44"/>
  <c r="AF49"/>
  <c r="Y49"/>
  <c r="X49"/>
  <c r="W49"/>
  <c r="V49"/>
  <c r="U49"/>
  <c r="T49"/>
  <c r="S49"/>
  <c r="R49"/>
  <c r="Q49"/>
  <c r="P49"/>
  <c r="O49"/>
  <c r="N49"/>
  <c r="M49"/>
  <c r="L49"/>
  <c r="J49"/>
  <c r="I49"/>
  <c r="H49"/>
  <c r="G49"/>
  <c r="F49"/>
  <c r="E49"/>
  <c r="D49"/>
  <c r="C49"/>
  <c r="B49"/>
  <c r="AF52"/>
  <c r="Y52"/>
  <c r="X52"/>
  <c r="W52"/>
  <c r="V52"/>
  <c r="U52"/>
  <c r="T52"/>
  <c r="S52"/>
  <c r="R52"/>
  <c r="Q52"/>
  <c r="P52"/>
  <c r="O52"/>
  <c r="N52"/>
  <c r="M52"/>
  <c r="L52"/>
  <c r="J52"/>
  <c r="I52"/>
  <c r="H52"/>
  <c r="AI28" s="1"/>
  <c r="G52"/>
  <c r="F52"/>
  <c r="E52"/>
  <c r="D52"/>
  <c r="C52"/>
  <c r="B52"/>
  <c r="AF112"/>
  <c r="Y112"/>
  <c r="X112"/>
  <c r="W112"/>
  <c r="V112"/>
  <c r="U112"/>
  <c r="T112"/>
  <c r="S112"/>
  <c r="R112"/>
  <c r="Q112"/>
  <c r="P112"/>
  <c r="O112"/>
  <c r="N112"/>
  <c r="M112"/>
  <c r="L112"/>
  <c r="J112"/>
  <c r="I112"/>
  <c r="H112"/>
  <c r="AI52" s="1"/>
  <c r="G112"/>
  <c r="F112"/>
  <c r="E112"/>
  <c r="D112"/>
  <c r="C112"/>
  <c r="B112"/>
  <c r="AF56"/>
  <c r="Y56"/>
  <c r="X56"/>
  <c r="W56"/>
  <c r="V56"/>
  <c r="U56"/>
  <c r="T56"/>
  <c r="S56"/>
  <c r="R56"/>
  <c r="Q56"/>
  <c r="P56"/>
  <c r="O56"/>
  <c r="N56"/>
  <c r="M56"/>
  <c r="L56"/>
  <c r="J56"/>
  <c r="I56"/>
  <c r="H56"/>
  <c r="G56"/>
  <c r="F56"/>
  <c r="E56"/>
  <c r="D56"/>
  <c r="C56"/>
  <c r="B56"/>
  <c r="AF96"/>
  <c r="Y96"/>
  <c r="X96"/>
  <c r="W96"/>
  <c r="V96"/>
  <c r="U96"/>
  <c r="T96"/>
  <c r="S96"/>
  <c r="R96"/>
  <c r="Q96"/>
  <c r="P96"/>
  <c r="O96"/>
  <c r="N96"/>
  <c r="M96"/>
  <c r="L96"/>
  <c r="J96"/>
  <c r="I96"/>
  <c r="H96"/>
  <c r="G96"/>
  <c r="F96"/>
  <c r="E96"/>
  <c r="D96"/>
  <c r="C96"/>
  <c r="B96"/>
  <c r="AF15"/>
  <c r="Y15"/>
  <c r="X15"/>
  <c r="W15"/>
  <c r="V15"/>
  <c r="U15"/>
  <c r="T15"/>
  <c r="S15"/>
  <c r="R15"/>
  <c r="Q15"/>
  <c r="P15"/>
  <c r="O15"/>
  <c r="N15"/>
  <c r="M15"/>
  <c r="L15"/>
  <c r="J15"/>
  <c r="I15"/>
  <c r="H15"/>
  <c r="AI15" s="1"/>
  <c r="G15"/>
  <c r="F15"/>
  <c r="E15"/>
  <c r="D15"/>
  <c r="C15"/>
  <c r="B15"/>
  <c r="AF38"/>
  <c r="Y38"/>
  <c r="X38"/>
  <c r="W38"/>
  <c r="V38"/>
  <c r="U38"/>
  <c r="T38"/>
  <c r="S38"/>
  <c r="R38"/>
  <c r="Q38"/>
  <c r="P38"/>
  <c r="O38"/>
  <c r="N38"/>
  <c r="M38"/>
  <c r="L38"/>
  <c r="J38"/>
  <c r="I38"/>
  <c r="H38"/>
  <c r="G38"/>
  <c r="F38"/>
  <c r="E38"/>
  <c r="D38"/>
  <c r="C38"/>
  <c r="B38"/>
  <c r="AF116"/>
  <c r="Y116"/>
  <c r="X116"/>
  <c r="W116"/>
  <c r="V116"/>
  <c r="U116"/>
  <c r="T116"/>
  <c r="S116"/>
  <c r="R116"/>
  <c r="Q116"/>
  <c r="P116"/>
  <c r="O116"/>
  <c r="N116"/>
  <c r="M116"/>
  <c r="L116"/>
  <c r="J116"/>
  <c r="I116"/>
  <c r="H116"/>
  <c r="G116"/>
  <c r="F116"/>
  <c r="E116"/>
  <c r="D116"/>
  <c r="C116"/>
  <c r="B116"/>
  <c r="Y2"/>
  <c r="X2"/>
  <c r="W2"/>
  <c r="V2"/>
  <c r="U2"/>
  <c r="T2"/>
  <c r="S2"/>
  <c r="R2"/>
  <c r="Q2"/>
  <c r="P2"/>
  <c r="O2"/>
  <c r="N2"/>
  <c r="M2"/>
  <c r="L2"/>
  <c r="J2"/>
  <c r="I2"/>
  <c r="H2"/>
  <c r="G2"/>
  <c r="F2"/>
  <c r="E2"/>
  <c r="D2"/>
  <c r="C2"/>
  <c r="B2"/>
  <c r="AF69"/>
  <c r="Y69"/>
  <c r="X69"/>
  <c r="W69"/>
  <c r="V69"/>
  <c r="U69"/>
  <c r="T69"/>
  <c r="S69"/>
  <c r="R69"/>
  <c r="Q69"/>
  <c r="P69"/>
  <c r="O69"/>
  <c r="N69"/>
  <c r="L69"/>
  <c r="J69"/>
  <c r="I69"/>
  <c r="H69"/>
  <c r="G69"/>
  <c r="F69"/>
  <c r="E69"/>
  <c r="D69"/>
  <c r="C69"/>
  <c r="B69"/>
  <c r="AF73"/>
  <c r="Y73"/>
  <c r="X73"/>
  <c r="W73"/>
  <c r="V73"/>
  <c r="U73"/>
  <c r="T73"/>
  <c r="S73"/>
  <c r="R73"/>
  <c r="Q73"/>
  <c r="P73"/>
  <c r="O73"/>
  <c r="N73"/>
  <c r="M73"/>
  <c r="L73"/>
  <c r="J73"/>
  <c r="I73"/>
  <c r="H73"/>
  <c r="G73"/>
  <c r="F73"/>
  <c r="E73"/>
  <c r="D73"/>
  <c r="C73"/>
  <c r="B73"/>
  <c r="AF10"/>
  <c r="Y10"/>
  <c r="X10"/>
  <c r="W10"/>
  <c r="V10"/>
  <c r="U10"/>
  <c r="T10"/>
  <c r="S10"/>
  <c r="R10"/>
  <c r="Q10"/>
  <c r="P10"/>
  <c r="O10"/>
  <c r="N10"/>
  <c r="M10"/>
  <c r="L10"/>
  <c r="J10"/>
  <c r="I10"/>
  <c r="H10"/>
  <c r="AI13" s="1"/>
  <c r="G10"/>
  <c r="F10"/>
  <c r="E10"/>
  <c r="D10"/>
  <c r="C10"/>
  <c r="B10"/>
  <c r="AF121"/>
  <c r="Y121"/>
  <c r="X121"/>
  <c r="W121"/>
  <c r="V121"/>
  <c r="U121"/>
  <c r="T121"/>
  <c r="S121"/>
  <c r="R121"/>
  <c r="Q121"/>
  <c r="P121"/>
  <c r="O121"/>
  <c r="N121"/>
  <c r="M121"/>
  <c r="L121"/>
  <c r="J121"/>
  <c r="I121"/>
  <c r="H121"/>
  <c r="G121"/>
  <c r="F121"/>
  <c r="E121"/>
  <c r="D121"/>
  <c r="C121"/>
  <c r="B121"/>
  <c r="AF67"/>
  <c r="Y67"/>
  <c r="X67"/>
  <c r="W67"/>
  <c r="V67"/>
  <c r="U67"/>
  <c r="T67"/>
  <c r="S67"/>
  <c r="R67"/>
  <c r="Q67"/>
  <c r="P67"/>
  <c r="O67"/>
  <c r="N67"/>
  <c r="M67"/>
  <c r="L67"/>
  <c r="J67"/>
  <c r="I67"/>
  <c r="H67"/>
  <c r="G67"/>
  <c r="F67"/>
  <c r="E67"/>
  <c r="D67"/>
  <c r="C67"/>
  <c r="B67"/>
  <c r="AF74"/>
  <c r="Y74"/>
  <c r="X74"/>
  <c r="W74"/>
  <c r="V74"/>
  <c r="U74"/>
  <c r="T74"/>
  <c r="S74"/>
  <c r="R74"/>
  <c r="Q74"/>
  <c r="P74"/>
  <c r="O74"/>
  <c r="N74"/>
  <c r="M74"/>
  <c r="L74"/>
  <c r="J74"/>
  <c r="I74"/>
  <c r="H74"/>
  <c r="G74"/>
  <c r="F74"/>
  <c r="D74"/>
  <c r="C74"/>
  <c r="B74"/>
  <c r="AF32"/>
  <c r="Y32"/>
  <c r="X32"/>
  <c r="W32"/>
  <c r="V32"/>
  <c r="U32"/>
  <c r="T32"/>
  <c r="S32"/>
  <c r="R32"/>
  <c r="Q32"/>
  <c r="P32"/>
  <c r="O32"/>
  <c r="N32"/>
  <c r="M32"/>
  <c r="L32"/>
  <c r="J32"/>
  <c r="I32"/>
  <c r="H32"/>
  <c r="G32"/>
  <c r="F32"/>
  <c r="D32"/>
  <c r="C32"/>
  <c r="B32"/>
  <c r="AF77"/>
  <c r="Y77"/>
  <c r="X77"/>
  <c r="W77"/>
  <c r="V77"/>
  <c r="U77"/>
  <c r="T77"/>
  <c r="S77"/>
  <c r="R77"/>
  <c r="Q77"/>
  <c r="P77"/>
  <c r="O77"/>
  <c r="N77"/>
  <c r="M77"/>
  <c r="L77"/>
  <c r="J77"/>
  <c r="I77"/>
  <c r="H77"/>
  <c r="G77"/>
  <c r="F77"/>
  <c r="E77"/>
  <c r="D77"/>
  <c r="C77"/>
  <c r="B77"/>
  <c r="AF124"/>
  <c r="Y124"/>
  <c r="X124"/>
  <c r="W124"/>
  <c r="V124"/>
  <c r="U124"/>
  <c r="T124"/>
  <c r="S124"/>
  <c r="R124"/>
  <c r="Q124"/>
  <c r="P124"/>
  <c r="M124"/>
  <c r="L124"/>
  <c r="J124"/>
  <c r="I124"/>
  <c r="H124"/>
  <c r="G124"/>
  <c r="F124"/>
  <c r="E124"/>
  <c r="D124"/>
  <c r="C124"/>
  <c r="B124"/>
  <c r="Y122"/>
  <c r="X122"/>
  <c r="W122"/>
  <c r="V122"/>
  <c r="U122"/>
  <c r="T122"/>
  <c r="S122"/>
  <c r="R122"/>
  <c r="Q122"/>
  <c r="P122"/>
  <c r="O122"/>
  <c r="N122"/>
  <c r="M122"/>
  <c r="L122"/>
  <c r="J122"/>
  <c r="I122"/>
  <c r="H122"/>
  <c r="G122"/>
  <c r="F122"/>
  <c r="D122"/>
  <c r="C122"/>
  <c r="B122"/>
  <c r="AF107"/>
  <c r="Y107"/>
  <c r="X107"/>
  <c r="W107"/>
  <c r="V107"/>
  <c r="U107"/>
  <c r="T107"/>
  <c r="S107"/>
  <c r="R107"/>
  <c r="Q107"/>
  <c r="P107"/>
  <c r="L107"/>
  <c r="J107"/>
  <c r="I107"/>
  <c r="H107"/>
  <c r="G107"/>
  <c r="F107"/>
  <c r="E107"/>
  <c r="D107"/>
  <c r="C107"/>
  <c r="B107"/>
  <c r="AF60"/>
  <c r="Y60"/>
  <c r="X60"/>
  <c r="W60"/>
  <c r="V60"/>
  <c r="U60"/>
  <c r="T60"/>
  <c r="S60"/>
  <c r="R60"/>
  <c r="Q60"/>
  <c r="P60"/>
  <c r="O60"/>
  <c r="N60"/>
  <c r="M60"/>
  <c r="L60"/>
  <c r="J60"/>
  <c r="I60"/>
  <c r="H60"/>
  <c r="G60"/>
  <c r="F60"/>
  <c r="E60"/>
  <c r="D60"/>
  <c r="C60"/>
  <c r="B60"/>
  <c r="AF88"/>
  <c r="Y88"/>
  <c r="X88"/>
  <c r="W88"/>
  <c r="V88"/>
  <c r="U88"/>
  <c r="T88"/>
  <c r="S88"/>
  <c r="R88"/>
  <c r="Q88"/>
  <c r="P88"/>
  <c r="O88"/>
  <c r="N88"/>
  <c r="M88"/>
  <c r="L88"/>
  <c r="G88"/>
  <c r="F88"/>
  <c r="E88"/>
  <c r="D88"/>
  <c r="C88"/>
  <c r="B88"/>
  <c r="AF29"/>
  <c r="Y29"/>
  <c r="X29"/>
  <c r="W29"/>
  <c r="V29"/>
  <c r="U29"/>
  <c r="T29"/>
  <c r="S29"/>
  <c r="R29"/>
  <c r="Q29"/>
  <c r="P29"/>
  <c r="O29"/>
  <c r="N29"/>
  <c r="M29"/>
  <c r="L29"/>
  <c r="J29"/>
  <c r="I29"/>
  <c r="H29"/>
  <c r="G29"/>
  <c r="F29"/>
  <c r="E29"/>
  <c r="D29"/>
  <c r="C29"/>
  <c r="B29"/>
  <c r="AF55"/>
  <c r="Y55"/>
  <c r="X55"/>
  <c r="W55"/>
  <c r="V55"/>
  <c r="U55"/>
  <c r="T55"/>
  <c r="S55"/>
  <c r="R55"/>
  <c r="Q55"/>
  <c r="P55"/>
  <c r="O55"/>
  <c r="N55"/>
  <c r="M55"/>
  <c r="L55"/>
  <c r="J55"/>
  <c r="I55"/>
  <c r="H55"/>
  <c r="G55"/>
  <c r="F55"/>
  <c r="D55"/>
  <c r="C55"/>
  <c r="B55"/>
  <c r="AL50"/>
  <c r="AL112"/>
  <c r="AF65"/>
  <c r="Y65"/>
  <c r="X65"/>
  <c r="W65"/>
  <c r="V65"/>
  <c r="U65"/>
  <c r="T65"/>
  <c r="S65"/>
  <c r="R65"/>
  <c r="Q65"/>
  <c r="P65"/>
  <c r="O65"/>
  <c r="N65"/>
  <c r="M65"/>
  <c r="L65"/>
  <c r="J65"/>
  <c r="I65"/>
  <c r="H65"/>
  <c r="G65"/>
  <c r="F65"/>
  <c r="E65"/>
  <c r="D65"/>
  <c r="C65"/>
  <c r="B65"/>
  <c r="AF13"/>
  <c r="Y13"/>
  <c r="X13"/>
  <c r="W13"/>
  <c r="V13"/>
  <c r="U13"/>
  <c r="T13"/>
  <c r="S13"/>
  <c r="R13"/>
  <c r="Q13"/>
  <c r="P13"/>
  <c r="O13"/>
  <c r="N13"/>
  <c r="M13"/>
  <c r="L13"/>
  <c r="K13"/>
  <c r="G13"/>
  <c r="F13"/>
  <c r="E13"/>
  <c r="D13"/>
  <c r="C13"/>
  <c r="B13"/>
  <c r="AF16"/>
  <c r="Y16"/>
  <c r="X16"/>
  <c r="W16"/>
  <c r="V16"/>
  <c r="U16"/>
  <c r="T16"/>
  <c r="S16"/>
  <c r="R16"/>
  <c r="Q16"/>
  <c r="P16"/>
  <c r="O16"/>
  <c r="N16"/>
  <c r="M16"/>
  <c r="L16"/>
  <c r="J16"/>
  <c r="I16"/>
  <c r="H16"/>
  <c r="G16"/>
  <c r="F16"/>
  <c r="E16"/>
  <c r="D16"/>
  <c r="C16"/>
  <c r="B16"/>
  <c r="AF41"/>
  <c r="Y41"/>
  <c r="X41"/>
  <c r="W41"/>
  <c r="V41"/>
  <c r="U41"/>
  <c r="T41"/>
  <c r="S41"/>
  <c r="R41"/>
  <c r="Q41"/>
  <c r="P41"/>
  <c r="O41"/>
  <c r="N41"/>
  <c r="M41"/>
  <c r="L41"/>
  <c r="J41"/>
  <c r="I41"/>
  <c r="H41"/>
  <c r="G41"/>
  <c r="F41"/>
  <c r="E41"/>
  <c r="D41"/>
  <c r="C41"/>
  <c r="B41"/>
  <c r="AF40"/>
  <c r="Y40"/>
  <c r="X40"/>
  <c r="W40"/>
  <c r="V40"/>
  <c r="U40"/>
  <c r="T40"/>
  <c r="S40"/>
  <c r="R40"/>
  <c r="Q40"/>
  <c r="P40"/>
  <c r="O40"/>
  <c r="N40"/>
  <c r="M40"/>
  <c r="L40"/>
  <c r="J40"/>
  <c r="I40"/>
  <c r="H40"/>
  <c r="G40"/>
  <c r="F40"/>
  <c r="E40"/>
  <c r="D40"/>
  <c r="C40"/>
  <c r="B40"/>
  <c r="AF119"/>
  <c r="Y119"/>
  <c r="X119"/>
  <c r="W119"/>
  <c r="V119"/>
  <c r="U119"/>
  <c r="T119"/>
  <c r="S119"/>
  <c r="R119"/>
  <c r="Q119"/>
  <c r="P119"/>
  <c r="O119"/>
  <c r="N119"/>
  <c r="M119"/>
  <c r="L119"/>
  <c r="J119"/>
  <c r="I119"/>
  <c r="H119"/>
  <c r="G119"/>
  <c r="F119"/>
  <c r="E119"/>
  <c r="D119"/>
  <c r="C119"/>
  <c r="B119"/>
  <c r="AF80"/>
  <c r="Y80"/>
  <c r="X80"/>
  <c r="W80"/>
  <c r="V80"/>
  <c r="U80"/>
  <c r="T80"/>
  <c r="S80"/>
  <c r="R80"/>
  <c r="Q80"/>
  <c r="P80"/>
  <c r="O80"/>
  <c r="N80"/>
  <c r="M80"/>
  <c r="L80"/>
  <c r="J80"/>
  <c r="I80"/>
  <c r="H80"/>
  <c r="G80"/>
  <c r="F80"/>
  <c r="E80"/>
  <c r="D80"/>
  <c r="C80"/>
  <c r="B80"/>
  <c r="AF89"/>
  <c r="Y89"/>
  <c r="X89"/>
  <c r="W89"/>
  <c r="V89"/>
  <c r="U89"/>
  <c r="T89"/>
  <c r="S89"/>
  <c r="R89"/>
  <c r="Q89"/>
  <c r="P89"/>
  <c r="O89"/>
  <c r="N89"/>
  <c r="M89"/>
  <c r="L89"/>
  <c r="J89"/>
  <c r="I89"/>
  <c r="H89"/>
  <c r="G89"/>
  <c r="F89"/>
  <c r="E89"/>
  <c r="D89"/>
  <c r="C89"/>
  <c r="B89"/>
  <c r="AF36"/>
  <c r="Y36"/>
  <c r="X36"/>
  <c r="W36"/>
  <c r="V36"/>
  <c r="U36"/>
  <c r="T36"/>
  <c r="S36"/>
  <c r="R36"/>
  <c r="Q36"/>
  <c r="P36"/>
  <c r="O36"/>
  <c r="N36"/>
  <c r="M36"/>
  <c r="L36"/>
  <c r="J36"/>
  <c r="I36"/>
  <c r="H36"/>
  <c r="G36"/>
  <c r="F36"/>
  <c r="E36"/>
  <c r="D36"/>
  <c r="C36"/>
  <c r="B36"/>
  <c r="AF82"/>
  <c r="Y82"/>
  <c r="X82"/>
  <c r="W82"/>
  <c r="V82"/>
  <c r="U82"/>
  <c r="T82"/>
  <c r="S82"/>
  <c r="R82"/>
  <c r="O82"/>
  <c r="N82"/>
  <c r="M82"/>
  <c r="L82"/>
  <c r="H82"/>
  <c r="G82"/>
  <c r="F82"/>
  <c r="D82"/>
  <c r="C82"/>
  <c r="B82"/>
  <c r="AF115"/>
  <c r="Y115"/>
  <c r="X115"/>
  <c r="W115"/>
  <c r="V115"/>
  <c r="U115"/>
  <c r="T115"/>
  <c r="S115"/>
  <c r="R115"/>
  <c r="Q115"/>
  <c r="P115"/>
  <c r="O115"/>
  <c r="N115"/>
  <c r="M115"/>
  <c r="L115"/>
  <c r="J115"/>
  <c r="I115"/>
  <c r="H115"/>
  <c r="G115"/>
  <c r="F115"/>
  <c r="E115"/>
  <c r="D115"/>
  <c r="C115"/>
  <c r="B115"/>
  <c r="AF85"/>
  <c r="Y85"/>
  <c r="X85"/>
  <c r="W85"/>
  <c r="V85"/>
  <c r="U85"/>
  <c r="T85"/>
  <c r="S85"/>
  <c r="R85"/>
  <c r="Q85"/>
  <c r="P85"/>
  <c r="O85"/>
  <c r="N85"/>
  <c r="M85"/>
  <c r="L85"/>
  <c r="J85"/>
  <c r="I85"/>
  <c r="H85"/>
  <c r="G85"/>
  <c r="F85"/>
  <c r="E85"/>
  <c r="D85"/>
  <c r="C85"/>
  <c r="B85"/>
  <c r="AF63"/>
  <c r="Y63"/>
  <c r="X63"/>
  <c r="W63"/>
  <c r="V63"/>
  <c r="U63"/>
  <c r="T63"/>
  <c r="S63"/>
  <c r="R63"/>
  <c r="Q63"/>
  <c r="P63"/>
  <c r="O63"/>
  <c r="N63"/>
  <c r="M63"/>
  <c r="L63"/>
  <c r="J63"/>
  <c r="I63"/>
  <c r="H63"/>
  <c r="G63"/>
  <c r="F63"/>
  <c r="E63"/>
  <c r="D63"/>
  <c r="C63"/>
  <c r="B63"/>
  <c r="AF84"/>
  <c r="Y84"/>
  <c r="X84"/>
  <c r="W84"/>
  <c r="V84"/>
  <c r="U84"/>
  <c r="T84"/>
  <c r="S84"/>
  <c r="R84"/>
  <c r="Q84"/>
  <c r="P84"/>
  <c r="M84"/>
  <c r="L84"/>
  <c r="J84"/>
  <c r="I84"/>
  <c r="H84"/>
  <c r="G84"/>
  <c r="F84"/>
  <c r="E84"/>
  <c r="D84"/>
  <c r="C84"/>
  <c r="B84"/>
  <c r="AF12"/>
  <c r="Y12"/>
  <c r="X12"/>
  <c r="W12"/>
  <c r="V12"/>
  <c r="U12"/>
  <c r="T12"/>
  <c r="S12"/>
  <c r="R12"/>
  <c r="Q12"/>
  <c r="P12"/>
  <c r="O12"/>
  <c r="N12"/>
  <c r="J12"/>
  <c r="I12"/>
  <c r="H12"/>
  <c r="G12"/>
  <c r="F12"/>
  <c r="E12"/>
  <c r="D12"/>
  <c r="C12"/>
  <c r="B12"/>
  <c r="AF95"/>
  <c r="Y95"/>
  <c r="X95"/>
  <c r="W95"/>
  <c r="V95"/>
  <c r="U95"/>
  <c r="T95"/>
  <c r="S95"/>
  <c r="R95"/>
  <c r="Q95"/>
  <c r="P95"/>
  <c r="O95"/>
  <c r="N95"/>
  <c r="M95"/>
  <c r="L95"/>
  <c r="J95"/>
  <c r="I95"/>
  <c r="H95"/>
  <c r="G95"/>
  <c r="F95"/>
  <c r="E95"/>
  <c r="D95"/>
  <c r="C95"/>
  <c r="B95"/>
  <c r="AF100"/>
  <c r="Y100"/>
  <c r="X100"/>
  <c r="W100"/>
  <c r="V100"/>
  <c r="U100"/>
  <c r="T100"/>
  <c r="S100"/>
  <c r="R100"/>
  <c r="Q100"/>
  <c r="P100"/>
  <c r="O100"/>
  <c r="N100"/>
  <c r="M100"/>
  <c r="L100"/>
  <c r="J100"/>
  <c r="I100"/>
  <c r="H100"/>
  <c r="AI100" s="1"/>
  <c r="G100"/>
  <c r="F100"/>
  <c r="E100"/>
  <c r="D100"/>
  <c r="C100"/>
  <c r="B100"/>
  <c r="AF57"/>
  <c r="Y57"/>
  <c r="X57"/>
  <c r="W57"/>
  <c r="V57"/>
  <c r="U57"/>
  <c r="T57"/>
  <c r="S57"/>
  <c r="R57"/>
  <c r="Q57"/>
  <c r="P57"/>
  <c r="O57"/>
  <c r="N57"/>
  <c r="L57"/>
  <c r="J57"/>
  <c r="I57"/>
  <c r="H57"/>
  <c r="G57"/>
  <c r="F57"/>
  <c r="E57"/>
  <c r="D57"/>
  <c r="C57"/>
  <c r="B57"/>
  <c r="AF51"/>
  <c r="Y51"/>
  <c r="X51"/>
  <c r="W51"/>
  <c r="V51"/>
  <c r="U51"/>
  <c r="T51"/>
  <c r="S51"/>
  <c r="R51"/>
  <c r="Q51"/>
  <c r="P51"/>
  <c r="O51"/>
  <c r="N51"/>
  <c r="M51"/>
  <c r="L51"/>
  <c r="J51"/>
  <c r="I51"/>
  <c r="H51"/>
  <c r="G51"/>
  <c r="F51"/>
  <c r="E51"/>
  <c r="D51"/>
  <c r="C51"/>
  <c r="B51"/>
  <c r="AF20"/>
  <c r="Y20"/>
  <c r="X20"/>
  <c r="W20"/>
  <c r="V20"/>
  <c r="U20"/>
  <c r="T20"/>
  <c r="S20"/>
  <c r="R20"/>
  <c r="Q20"/>
  <c r="P20"/>
  <c r="O20"/>
  <c r="N20"/>
  <c r="M20"/>
  <c r="L20"/>
  <c r="J20"/>
  <c r="I20"/>
  <c r="H20"/>
  <c r="G20"/>
  <c r="F20"/>
  <c r="D20"/>
  <c r="C20"/>
  <c r="B20"/>
  <c r="AF24"/>
  <c r="Y24"/>
  <c r="X24"/>
  <c r="W24"/>
  <c r="V24"/>
  <c r="U24"/>
  <c r="T24"/>
  <c r="S24"/>
  <c r="R24"/>
  <c r="Q24"/>
  <c r="P24"/>
  <c r="O24"/>
  <c r="N24"/>
  <c r="M24"/>
  <c r="L24"/>
  <c r="K24"/>
  <c r="G24"/>
  <c r="F24"/>
  <c r="E24"/>
  <c r="D24"/>
  <c r="C24"/>
  <c r="B24"/>
  <c r="AF50"/>
  <c r="Y50"/>
  <c r="X50"/>
  <c r="W50"/>
  <c r="V50"/>
  <c r="U50"/>
  <c r="T50"/>
  <c r="S50"/>
  <c r="R50"/>
  <c r="Q50"/>
  <c r="P50"/>
  <c r="O50"/>
  <c r="J50"/>
  <c r="I50"/>
  <c r="H50"/>
  <c r="G50"/>
  <c r="F50"/>
  <c r="E50"/>
  <c r="D50"/>
  <c r="C50"/>
  <c r="B50"/>
  <c r="AF23"/>
  <c r="Y23"/>
  <c r="X23"/>
  <c r="W23"/>
  <c r="V23"/>
  <c r="U23"/>
  <c r="T23"/>
  <c r="S23"/>
  <c r="R23"/>
  <c r="Q23"/>
  <c r="P23"/>
  <c r="O23"/>
  <c r="N23"/>
  <c r="M23"/>
  <c r="L23"/>
  <c r="J23"/>
  <c r="I23"/>
  <c r="H23"/>
  <c r="AI38" s="1"/>
  <c r="G23"/>
  <c r="F23"/>
  <c r="E23"/>
  <c r="D23"/>
  <c r="C23"/>
  <c r="B23"/>
  <c r="AF117"/>
  <c r="Y117"/>
  <c r="X117"/>
  <c r="W117"/>
  <c r="V117"/>
  <c r="U117"/>
  <c r="T117"/>
  <c r="S117"/>
  <c r="R117"/>
  <c r="Q117"/>
  <c r="P117"/>
  <c r="O117"/>
  <c r="N117"/>
  <c r="M117"/>
  <c r="L117"/>
  <c r="J117"/>
  <c r="I117"/>
  <c r="H117"/>
  <c r="AI94" s="1"/>
  <c r="G117"/>
  <c r="F117"/>
  <c r="E117"/>
  <c r="D117"/>
  <c r="C117"/>
  <c r="B117"/>
  <c r="AF120"/>
  <c r="Y120"/>
  <c r="X120"/>
  <c r="W120"/>
  <c r="V120"/>
  <c r="U120"/>
  <c r="T120"/>
  <c r="S120"/>
  <c r="R120"/>
  <c r="Q120"/>
  <c r="P120"/>
  <c r="O120"/>
  <c r="N120"/>
  <c r="M120"/>
  <c r="L120"/>
  <c r="J120"/>
  <c r="I120"/>
  <c r="H120"/>
  <c r="G120"/>
  <c r="F120"/>
  <c r="D120"/>
  <c r="C120"/>
  <c r="B120"/>
  <c r="AF86"/>
  <c r="Y86"/>
  <c r="X86"/>
  <c r="W86"/>
  <c r="V86"/>
  <c r="U86"/>
  <c r="T86"/>
  <c r="S86"/>
  <c r="R86"/>
  <c r="Q86"/>
  <c r="P86"/>
  <c r="O86"/>
  <c r="N86"/>
  <c r="M86"/>
  <c r="L86"/>
  <c r="J86"/>
  <c r="I86"/>
  <c r="H86"/>
  <c r="G86"/>
  <c r="F86"/>
  <c r="E86"/>
  <c r="D86"/>
  <c r="C86"/>
  <c r="B86"/>
  <c r="AF54"/>
  <c r="Y54"/>
  <c r="X54"/>
  <c r="W54"/>
  <c r="V54"/>
  <c r="U54"/>
  <c r="T54"/>
  <c r="S54"/>
  <c r="R54"/>
  <c r="Q54"/>
  <c r="P54"/>
  <c r="O54"/>
  <c r="N54"/>
  <c r="M54"/>
  <c r="L54"/>
  <c r="J54"/>
  <c r="I54"/>
  <c r="H54"/>
  <c r="G54"/>
  <c r="F54"/>
  <c r="E54"/>
  <c r="D54"/>
  <c r="C54"/>
  <c r="B54"/>
  <c r="AF93"/>
  <c r="Y93"/>
  <c r="X93"/>
  <c r="W93"/>
  <c r="V93"/>
  <c r="U93"/>
  <c r="T93"/>
  <c r="S93"/>
  <c r="R93"/>
  <c r="Q93"/>
  <c r="P93"/>
  <c r="O93"/>
  <c r="N93"/>
  <c r="M93"/>
  <c r="L93"/>
  <c r="J93"/>
  <c r="I93"/>
  <c r="H93"/>
  <c r="AI86" s="1"/>
  <c r="G93"/>
  <c r="F93"/>
  <c r="D93"/>
  <c r="C93"/>
  <c r="B93"/>
  <c r="AF83"/>
  <c r="Y83"/>
  <c r="X83"/>
  <c r="W83"/>
  <c r="V83"/>
  <c r="U83"/>
  <c r="T83"/>
  <c r="S83"/>
  <c r="R83"/>
  <c r="Q83"/>
  <c r="P83"/>
  <c r="O83"/>
  <c r="N83"/>
  <c r="M83"/>
  <c r="L83"/>
  <c r="J83"/>
  <c r="I83"/>
  <c r="H83"/>
  <c r="G83"/>
  <c r="F83"/>
  <c r="E83"/>
  <c r="D83"/>
  <c r="C83"/>
  <c r="B83"/>
  <c r="AF53"/>
  <c r="Y53"/>
  <c r="X53"/>
  <c r="W53"/>
  <c r="V53"/>
  <c r="U53"/>
  <c r="T53"/>
  <c r="S53"/>
  <c r="R53"/>
  <c r="Q53"/>
  <c r="P53"/>
  <c r="O53"/>
  <c r="N53"/>
  <c r="M53"/>
  <c r="L53"/>
  <c r="J53"/>
  <c r="I53"/>
  <c r="H53"/>
  <c r="G53"/>
  <c r="F53"/>
  <c r="E53"/>
  <c r="D53"/>
  <c r="C53"/>
  <c r="B53"/>
  <c r="AF81"/>
  <c r="Y81"/>
  <c r="X81"/>
  <c r="W81"/>
  <c r="V81"/>
  <c r="U81"/>
  <c r="T81"/>
  <c r="S81"/>
  <c r="R81"/>
  <c r="Q81"/>
  <c r="P81"/>
  <c r="O81"/>
  <c r="N81"/>
  <c r="L81"/>
  <c r="J81"/>
  <c r="I81"/>
  <c r="H81"/>
  <c r="G81"/>
  <c r="F81"/>
  <c r="E81"/>
  <c r="D81"/>
  <c r="C81"/>
  <c r="B81"/>
  <c r="AF39"/>
  <c r="Y39"/>
  <c r="X39"/>
  <c r="W39"/>
  <c r="V39"/>
  <c r="U39"/>
  <c r="T39"/>
  <c r="S39"/>
  <c r="R39"/>
  <c r="Q39"/>
  <c r="P39"/>
  <c r="O39"/>
  <c r="N39"/>
  <c r="M39"/>
  <c r="L39"/>
  <c r="J39"/>
  <c r="I39"/>
  <c r="H39"/>
  <c r="G39"/>
  <c r="F39"/>
  <c r="E39"/>
  <c r="D39"/>
  <c r="C39"/>
  <c r="B39"/>
  <c r="AF62"/>
  <c r="Y62"/>
  <c r="X62"/>
  <c r="W62"/>
  <c r="V62"/>
  <c r="U62"/>
  <c r="T62"/>
  <c r="S62"/>
  <c r="R62"/>
  <c r="Q62"/>
  <c r="P62"/>
  <c r="O62"/>
  <c r="N62"/>
  <c r="M62"/>
  <c r="L62"/>
  <c r="J62"/>
  <c r="I62"/>
  <c r="H62"/>
  <c r="AI106" s="1"/>
  <c r="G62"/>
  <c r="F62"/>
  <c r="E62"/>
  <c r="D62"/>
  <c r="C62"/>
  <c r="B62"/>
  <c r="AF35"/>
  <c r="Y35"/>
  <c r="X35"/>
  <c r="W35"/>
  <c r="V35"/>
  <c r="U35"/>
  <c r="T35"/>
  <c r="S35"/>
  <c r="R35"/>
  <c r="Q35"/>
  <c r="P35"/>
  <c r="O35"/>
  <c r="N35"/>
  <c r="M35"/>
  <c r="L35"/>
  <c r="J35"/>
  <c r="I35"/>
  <c r="H35"/>
  <c r="G35"/>
  <c r="F35"/>
  <c r="E35"/>
  <c r="D35"/>
  <c r="C35"/>
  <c r="B35"/>
  <c r="AF7"/>
  <c r="Y7"/>
  <c r="X7"/>
  <c r="W7"/>
  <c r="V7"/>
  <c r="U7"/>
  <c r="T7"/>
  <c r="S7"/>
  <c r="R7"/>
  <c r="Q7"/>
  <c r="P7"/>
  <c r="O7"/>
  <c r="N7"/>
  <c r="M7"/>
  <c r="L7"/>
  <c r="J7"/>
  <c r="I7"/>
  <c r="H7"/>
  <c r="G7"/>
  <c r="F7"/>
  <c r="D7"/>
  <c r="C7"/>
  <c r="B7"/>
  <c r="AF68"/>
  <c r="Y68"/>
  <c r="X68"/>
  <c r="W68"/>
  <c r="V68"/>
  <c r="U68"/>
  <c r="T68"/>
  <c r="S68"/>
  <c r="R68"/>
  <c r="Q68"/>
  <c r="P68"/>
  <c r="O68"/>
  <c r="N68"/>
  <c r="M68"/>
  <c r="L68"/>
  <c r="J68"/>
  <c r="I68"/>
  <c r="H68"/>
  <c r="G68"/>
  <c r="F68"/>
  <c r="E68"/>
  <c r="D68"/>
  <c r="C68"/>
  <c r="B68"/>
  <c r="AF33"/>
  <c r="Y33"/>
  <c r="X33"/>
  <c r="W33"/>
  <c r="V33"/>
  <c r="U33"/>
  <c r="T33"/>
  <c r="S33"/>
  <c r="R33"/>
  <c r="Q33"/>
  <c r="P33"/>
  <c r="O33"/>
  <c r="N33"/>
  <c r="M33"/>
  <c r="L33"/>
  <c r="J33"/>
  <c r="I33"/>
  <c r="H33"/>
  <c r="G33"/>
  <c r="F33"/>
  <c r="E33"/>
  <c r="D33"/>
  <c r="C33"/>
  <c r="B33"/>
  <c r="AF110"/>
  <c r="Y110"/>
  <c r="X110"/>
  <c r="V110"/>
  <c r="U110"/>
  <c r="T110"/>
  <c r="S110"/>
  <c r="R110"/>
  <c r="Q110"/>
  <c r="P110"/>
  <c r="O110"/>
  <c r="N110"/>
  <c r="M110"/>
  <c r="L110"/>
  <c r="J110"/>
  <c r="I110"/>
  <c r="H110"/>
  <c r="G110"/>
  <c r="F110"/>
  <c r="E110"/>
  <c r="D110"/>
  <c r="C110"/>
  <c r="B110"/>
  <c r="AF17"/>
  <c r="Y17"/>
  <c r="X17"/>
  <c r="W17"/>
  <c r="V17"/>
  <c r="U17"/>
  <c r="T17"/>
  <c r="S17"/>
  <c r="R17"/>
  <c r="Q17"/>
  <c r="P17"/>
  <c r="O17"/>
  <c r="N17"/>
  <c r="M17"/>
  <c r="L17"/>
  <c r="J17"/>
  <c r="I17"/>
  <c r="H17"/>
  <c r="G17"/>
  <c r="F17"/>
  <c r="D17"/>
  <c r="C17"/>
  <c r="B17"/>
  <c r="AF108"/>
  <c r="Y108"/>
  <c r="X108"/>
  <c r="W108"/>
  <c r="V108"/>
  <c r="U108"/>
  <c r="T108"/>
  <c r="S108"/>
  <c r="R108"/>
  <c r="Q108"/>
  <c r="P108"/>
  <c r="O108"/>
  <c r="N108"/>
  <c r="M108"/>
  <c r="L108"/>
  <c r="J108"/>
  <c r="I108"/>
  <c r="H108"/>
  <c r="G108"/>
  <c r="F108"/>
  <c r="E108"/>
  <c r="D108"/>
  <c r="C108"/>
  <c r="B108"/>
  <c r="AF109"/>
  <c r="Y109"/>
  <c r="X109"/>
  <c r="W109"/>
  <c r="V109"/>
  <c r="U109"/>
  <c r="T109"/>
  <c r="S109"/>
  <c r="R109"/>
  <c r="Q109"/>
  <c r="P109"/>
  <c r="O109"/>
  <c r="N109"/>
  <c r="M109"/>
  <c r="L109"/>
  <c r="J109"/>
  <c r="I109"/>
  <c r="H109"/>
  <c r="G109"/>
  <c r="F109"/>
  <c r="E109"/>
  <c r="D109"/>
  <c r="C109"/>
  <c r="B109"/>
  <c r="AF79"/>
  <c r="Y79"/>
  <c r="X79"/>
  <c r="W79"/>
  <c r="V79"/>
  <c r="U79"/>
  <c r="T79"/>
  <c r="S79"/>
  <c r="R79"/>
  <c r="Q79"/>
  <c r="P79"/>
  <c r="O79"/>
  <c r="N79"/>
  <c r="L79"/>
  <c r="J79"/>
  <c r="I79"/>
  <c r="H79"/>
  <c r="G79"/>
  <c r="F79"/>
  <c r="E79"/>
  <c r="D79"/>
  <c r="C79"/>
  <c r="B79"/>
  <c r="AF21"/>
  <c r="Y21"/>
  <c r="X21"/>
  <c r="W21"/>
  <c r="V21"/>
  <c r="U21"/>
  <c r="T21"/>
  <c r="S21"/>
  <c r="R21"/>
  <c r="Q21"/>
  <c r="P21"/>
  <c r="O21"/>
  <c r="N21"/>
  <c r="M21"/>
  <c r="L21"/>
  <c r="J21"/>
  <c r="I21"/>
  <c r="H21"/>
  <c r="AI34" s="1"/>
  <c r="G21"/>
  <c r="F21"/>
  <c r="E21"/>
  <c r="D21"/>
  <c r="C21"/>
  <c r="B21"/>
  <c r="AF92"/>
  <c r="Y92"/>
  <c r="X92"/>
  <c r="W92"/>
  <c r="V92"/>
  <c r="U92"/>
  <c r="T92"/>
  <c r="S92"/>
  <c r="R92"/>
  <c r="Q92"/>
  <c r="P92"/>
  <c r="O92"/>
  <c r="N92"/>
  <c r="M92"/>
  <c r="L92"/>
  <c r="J92"/>
  <c r="I92"/>
  <c r="H92"/>
  <c r="AI56" s="1"/>
  <c r="G92"/>
  <c r="F92"/>
  <c r="E92"/>
  <c r="D92"/>
  <c r="C92"/>
  <c r="B92"/>
  <c r="AF118"/>
  <c r="Y118"/>
  <c r="X118"/>
  <c r="W118"/>
  <c r="V118"/>
  <c r="U118"/>
  <c r="T118"/>
  <c r="S118"/>
  <c r="R118"/>
  <c r="Q118"/>
  <c r="P118"/>
  <c r="O118"/>
  <c r="N118"/>
  <c r="M118"/>
  <c r="J118"/>
  <c r="I118"/>
  <c r="H118"/>
  <c r="AI118" s="1"/>
  <c r="G118"/>
  <c r="F118"/>
  <c r="E118"/>
  <c r="D118"/>
  <c r="C118"/>
  <c r="B118"/>
  <c r="AF90"/>
  <c r="Y90"/>
  <c r="X90"/>
  <c r="W90"/>
  <c r="V90"/>
  <c r="U90"/>
  <c r="T90"/>
  <c r="S90"/>
  <c r="R90"/>
  <c r="Q90"/>
  <c r="P90"/>
  <c r="O90"/>
  <c r="N90"/>
  <c r="M90"/>
  <c r="L90"/>
  <c r="J90"/>
  <c r="I90"/>
  <c r="H90"/>
  <c r="AI78" s="1"/>
  <c r="G90"/>
  <c r="F90"/>
  <c r="E90"/>
  <c r="D90"/>
  <c r="C90"/>
  <c r="B90"/>
  <c r="AF47"/>
  <c r="Y47"/>
  <c r="X47"/>
  <c r="W47"/>
  <c r="V47"/>
  <c r="U47"/>
  <c r="T47"/>
  <c r="S47"/>
  <c r="R47"/>
  <c r="Q47"/>
  <c r="P47"/>
  <c r="O47"/>
  <c r="N47"/>
  <c r="L47"/>
  <c r="J47"/>
  <c r="I47"/>
  <c r="H47"/>
  <c r="G47"/>
  <c r="F47"/>
  <c r="E47"/>
  <c r="D47"/>
  <c r="C47"/>
  <c r="B47"/>
  <c r="AF64"/>
  <c r="Y64"/>
  <c r="X64"/>
  <c r="W64"/>
  <c r="V64"/>
  <c r="U64"/>
  <c r="T64"/>
  <c r="S64"/>
  <c r="R64"/>
  <c r="Q64"/>
  <c r="P64"/>
  <c r="O64"/>
  <c r="N64"/>
  <c r="L64"/>
  <c r="J64"/>
  <c r="I64"/>
  <c r="H64"/>
  <c r="AI24" s="1"/>
  <c r="G64"/>
  <c r="F64"/>
  <c r="E64"/>
  <c r="D64"/>
  <c r="C64"/>
  <c r="B64"/>
  <c r="AF70"/>
  <c r="Y70"/>
  <c r="X70"/>
  <c r="W70"/>
  <c r="V70"/>
  <c r="U70"/>
  <c r="T70"/>
  <c r="S70"/>
  <c r="R70"/>
  <c r="Q70"/>
  <c r="P70"/>
  <c r="O70"/>
  <c r="N70"/>
  <c r="M70"/>
  <c r="L70"/>
  <c r="J70"/>
  <c r="I70"/>
  <c r="H70"/>
  <c r="G70"/>
  <c r="F70"/>
  <c r="E70"/>
  <c r="D70"/>
  <c r="C70"/>
  <c r="B70"/>
  <c r="AF58"/>
  <c r="Y58"/>
  <c r="X58"/>
  <c r="W58"/>
  <c r="V58"/>
  <c r="U58"/>
  <c r="T58"/>
  <c r="S58"/>
  <c r="R58"/>
  <c r="Q58"/>
  <c r="P58"/>
  <c r="O58"/>
  <c r="N58"/>
  <c r="M58"/>
  <c r="L58"/>
  <c r="J58"/>
  <c r="I58"/>
  <c r="H58"/>
  <c r="G58"/>
  <c r="F58"/>
  <c r="E58"/>
  <c r="D58"/>
  <c r="C58"/>
  <c r="B58"/>
  <c r="AF14"/>
  <c r="Y14"/>
  <c r="X14"/>
  <c r="W14"/>
  <c r="V14"/>
  <c r="U14"/>
  <c r="T14"/>
  <c r="S14"/>
  <c r="R14"/>
  <c r="Q14"/>
  <c r="P14"/>
  <c r="O14"/>
  <c r="N14"/>
  <c r="M14"/>
  <c r="L14"/>
  <c r="J14"/>
  <c r="I14"/>
  <c r="H14"/>
  <c r="G14"/>
  <c r="F14"/>
  <c r="E14"/>
  <c r="D14"/>
  <c r="C14"/>
  <c r="B14"/>
  <c r="AF8"/>
  <c r="Y8"/>
  <c r="X8"/>
  <c r="W8"/>
  <c r="V8"/>
  <c r="U8"/>
  <c r="T8"/>
  <c r="S8"/>
  <c r="R8"/>
  <c r="Q8"/>
  <c r="P8"/>
  <c r="O8"/>
  <c r="N8"/>
  <c r="L8"/>
  <c r="J8"/>
  <c r="I8"/>
  <c r="H8"/>
  <c r="G8"/>
  <c r="F8"/>
  <c r="E8"/>
  <c r="D8"/>
  <c r="C8"/>
  <c r="B8"/>
  <c r="AF5"/>
  <c r="Y5"/>
  <c r="X5"/>
  <c r="W5"/>
  <c r="V5"/>
  <c r="U5"/>
  <c r="T5"/>
  <c r="S5"/>
  <c r="R5"/>
  <c r="Q5"/>
  <c r="P5"/>
  <c r="O5"/>
  <c r="N5"/>
  <c r="M5"/>
  <c r="L5"/>
  <c r="J5"/>
  <c r="I5"/>
  <c r="H5"/>
  <c r="G5"/>
  <c r="F5"/>
  <c r="E5"/>
  <c r="D5"/>
  <c r="C5"/>
  <c r="B5"/>
  <c r="AF6"/>
  <c r="Y6"/>
  <c r="X6"/>
  <c r="W6"/>
  <c r="V6"/>
  <c r="U6"/>
  <c r="T6"/>
  <c r="S6"/>
  <c r="R6"/>
  <c r="Q6"/>
  <c r="P6"/>
  <c r="O6"/>
  <c r="N6"/>
  <c r="M6"/>
  <c r="L6"/>
  <c r="J6"/>
  <c r="I6"/>
  <c r="H6"/>
  <c r="G6"/>
  <c r="F6"/>
  <c r="E6"/>
  <c r="D6"/>
  <c r="C6"/>
  <c r="B6"/>
  <c r="AF71"/>
  <c r="Y71"/>
  <c r="X71"/>
  <c r="W71"/>
  <c r="V71"/>
  <c r="U71"/>
  <c r="T71"/>
  <c r="S71"/>
  <c r="R71"/>
  <c r="Q71"/>
  <c r="P71"/>
  <c r="O71"/>
  <c r="N71"/>
  <c r="M71"/>
  <c r="L71"/>
  <c r="J71"/>
  <c r="I71"/>
  <c r="H71"/>
  <c r="G71"/>
  <c r="F71"/>
  <c r="E71"/>
  <c r="D71"/>
  <c r="C71"/>
  <c r="B71"/>
  <c r="AF61"/>
  <c r="Y61"/>
  <c r="X61"/>
  <c r="W61"/>
  <c r="V61"/>
  <c r="U61"/>
  <c r="T61"/>
  <c r="S61"/>
  <c r="R61"/>
  <c r="Q61"/>
  <c r="P61"/>
  <c r="O61"/>
  <c r="N61"/>
  <c r="J61"/>
  <c r="I61"/>
  <c r="H61"/>
  <c r="G61"/>
  <c r="F61"/>
  <c r="E61"/>
  <c r="D61"/>
  <c r="C61"/>
  <c r="B61"/>
  <c r="AF19"/>
  <c r="Y19"/>
  <c r="X19"/>
  <c r="W19"/>
  <c r="V19"/>
  <c r="U19"/>
  <c r="T19"/>
  <c r="S19"/>
  <c r="R19"/>
  <c r="Q19"/>
  <c r="P19"/>
  <c r="O19"/>
  <c r="N19"/>
  <c r="M19"/>
  <c r="L19"/>
  <c r="J19"/>
  <c r="I19"/>
  <c r="H19"/>
  <c r="G19"/>
  <c r="F19"/>
  <c r="E19"/>
  <c r="D19"/>
  <c r="C19"/>
  <c r="B19"/>
  <c r="AF48"/>
  <c r="Y48"/>
  <c r="X48"/>
  <c r="W48"/>
  <c r="V48"/>
  <c r="U48"/>
  <c r="T48"/>
  <c r="S48"/>
  <c r="R48"/>
  <c r="Q48"/>
  <c r="P48"/>
  <c r="O48"/>
  <c r="N48"/>
  <c r="M48"/>
  <c r="L48"/>
  <c r="J48"/>
  <c r="I48"/>
  <c r="H48"/>
  <c r="AI47" s="1"/>
  <c r="G48"/>
  <c r="F48"/>
  <c r="E48"/>
  <c r="D48"/>
  <c r="C48"/>
  <c r="B48"/>
  <c r="AF114"/>
  <c r="Y114"/>
  <c r="X114"/>
  <c r="W114"/>
  <c r="V114"/>
  <c r="U114"/>
  <c r="T114"/>
  <c r="S114"/>
  <c r="R114"/>
  <c r="Q114"/>
  <c r="P114"/>
  <c r="O114"/>
  <c r="N114"/>
  <c r="M114"/>
  <c r="L114"/>
  <c r="J114"/>
  <c r="I114"/>
  <c r="H114"/>
  <c r="G114"/>
  <c r="F114"/>
  <c r="E114"/>
  <c r="D114"/>
  <c r="C114"/>
  <c r="B114"/>
  <c r="AF25"/>
  <c r="Y25"/>
  <c r="X25"/>
  <c r="W25"/>
  <c r="V25"/>
  <c r="U25"/>
  <c r="T25"/>
  <c r="S25"/>
  <c r="R25"/>
  <c r="Q25"/>
  <c r="P25"/>
  <c r="O25"/>
  <c r="N25"/>
  <c r="M25"/>
  <c r="L25"/>
  <c r="J25"/>
  <c r="I25"/>
  <c r="H25"/>
  <c r="G25"/>
  <c r="F25"/>
  <c r="E25"/>
  <c r="D25"/>
  <c r="C25"/>
  <c r="B25"/>
  <c r="AF43"/>
  <c r="Y43"/>
  <c r="X43"/>
  <c r="W43"/>
  <c r="V43"/>
  <c r="U43"/>
  <c r="T43"/>
  <c r="S43"/>
  <c r="R43"/>
  <c r="Q43"/>
  <c r="P43"/>
  <c r="O43"/>
  <c r="N43"/>
  <c r="M43"/>
  <c r="L43"/>
  <c r="J43"/>
  <c r="I43"/>
  <c r="H43"/>
  <c r="G43"/>
  <c r="F43"/>
  <c r="E43"/>
  <c r="D43"/>
  <c r="C43"/>
  <c r="B43"/>
  <c r="AF22"/>
  <c r="Y22"/>
  <c r="X22"/>
  <c r="W22"/>
  <c r="V22"/>
  <c r="U22"/>
  <c r="T22"/>
  <c r="S22"/>
  <c r="R22"/>
  <c r="Q22"/>
  <c r="P22"/>
  <c r="O22"/>
  <c r="N22"/>
  <c r="M22"/>
  <c r="L22"/>
  <c r="J22"/>
  <c r="I22"/>
  <c r="H22"/>
  <c r="G22"/>
  <c r="F22"/>
  <c r="E22"/>
  <c r="D22"/>
  <c r="C22"/>
  <c r="B22"/>
  <c r="AF11"/>
  <c r="Y11"/>
  <c r="X11"/>
  <c r="W11"/>
  <c r="V11"/>
  <c r="U11"/>
  <c r="T11"/>
  <c r="S11"/>
  <c r="R11"/>
  <c r="Q11"/>
  <c r="P11"/>
  <c r="O11"/>
  <c r="N11"/>
  <c r="M11"/>
  <c r="L11"/>
  <c r="J11"/>
  <c r="I11"/>
  <c r="H11"/>
  <c r="G11"/>
  <c r="F11"/>
  <c r="E11"/>
  <c r="D11"/>
  <c r="C11"/>
  <c r="B11"/>
  <c r="AF104"/>
  <c r="Y104"/>
  <c r="X104"/>
  <c r="W104"/>
  <c r="V104"/>
  <c r="U104"/>
  <c r="T104"/>
  <c r="S104"/>
  <c r="R104"/>
  <c r="Q104"/>
  <c r="P104"/>
  <c r="O104"/>
  <c r="N104"/>
  <c r="M104"/>
  <c r="L104"/>
  <c r="J104"/>
  <c r="I104"/>
  <c r="H104"/>
  <c r="G104"/>
  <c r="F104"/>
  <c r="E104"/>
  <c r="D104"/>
  <c r="C104"/>
  <c r="B104"/>
  <c r="AF98"/>
  <c r="Y98"/>
  <c r="X98"/>
  <c r="W98"/>
  <c r="V98"/>
  <c r="U98"/>
  <c r="T98"/>
  <c r="S98"/>
  <c r="R98"/>
  <c r="Q98"/>
  <c r="P98"/>
  <c r="O98"/>
  <c r="N98"/>
  <c r="L98"/>
  <c r="J98"/>
  <c r="I98"/>
  <c r="H98"/>
  <c r="G98"/>
  <c r="F98"/>
  <c r="D98"/>
  <c r="C98"/>
  <c r="B98"/>
  <c r="AI5" l="1"/>
  <c r="AI101"/>
  <c r="AI97"/>
  <c r="AI27"/>
  <c r="AI46"/>
  <c r="AI111"/>
  <c r="AI21"/>
  <c r="AI122"/>
  <c r="AI29"/>
  <c r="AI59"/>
  <c r="AI10"/>
  <c r="AI116"/>
  <c r="AI77"/>
  <c r="AI49"/>
  <c r="AI121"/>
  <c r="AI89"/>
  <c r="AI44"/>
  <c r="AI80"/>
  <c r="AI63"/>
  <c r="AJ100"/>
  <c r="AK100" s="1"/>
  <c r="AL100" s="1"/>
  <c r="AJ60"/>
  <c r="AI65"/>
  <c r="AJ15"/>
  <c r="AK15" s="1"/>
  <c r="AL15" s="1"/>
  <c r="AI99"/>
  <c r="AI14"/>
  <c r="AI37"/>
  <c r="AI12"/>
  <c r="AI90"/>
  <c r="AI26"/>
  <c r="AJ39"/>
  <c r="AI32"/>
  <c r="AI16"/>
  <c r="AJ51"/>
  <c r="AI60"/>
  <c r="AI87"/>
  <c r="AJ102"/>
  <c r="AK102" s="1"/>
  <c r="AL102" s="1"/>
  <c r="AI58"/>
  <c r="AI11"/>
  <c r="AI19"/>
  <c r="AI62"/>
  <c r="AI68"/>
  <c r="AI48"/>
  <c r="AI79"/>
  <c r="AI109"/>
  <c r="AI120"/>
  <c r="AI40"/>
  <c r="AI83"/>
  <c r="AI51"/>
  <c r="AI123"/>
  <c r="AI8"/>
  <c r="AI39"/>
  <c r="AI22"/>
  <c r="AI115"/>
  <c r="AI64"/>
  <c r="AI25"/>
  <c r="AI119"/>
  <c r="AI110"/>
  <c r="AI95"/>
  <c r="AI107"/>
  <c r="AI104"/>
  <c r="AI114"/>
  <c r="AI69"/>
  <c r="AI33"/>
  <c r="AI74"/>
  <c r="AI55"/>
  <c r="AI92"/>
  <c r="AI57"/>
  <c r="AI6"/>
  <c r="AI35"/>
  <c r="AI3"/>
  <c r="AI66"/>
  <c r="AK126"/>
  <c r="AL126" s="1"/>
  <c r="Z126" s="1"/>
  <c r="AC126" s="1"/>
  <c r="AJ80"/>
  <c r="AJ8"/>
  <c r="AK8" s="1"/>
  <c r="AL8" s="1"/>
  <c r="AJ105"/>
  <c r="AJ17"/>
  <c r="AJ120"/>
  <c r="AJ41"/>
  <c r="AJ98"/>
  <c r="AK98" s="1"/>
  <c r="AL98" s="1"/>
  <c r="AJ30"/>
  <c r="AJ36"/>
  <c r="AJ113"/>
  <c r="AJ71"/>
  <c r="AJ53"/>
  <c r="K40"/>
  <c r="AJ104"/>
  <c r="AJ18"/>
  <c r="AJ70"/>
  <c r="AJ92"/>
  <c r="AJ76"/>
  <c r="AJ67"/>
  <c r="AJ5"/>
  <c r="AJ4"/>
  <c r="AJ19"/>
  <c r="AJ63"/>
  <c r="AK63" s="1"/>
  <c r="AL63" s="1"/>
  <c r="AJ68"/>
  <c r="AJ59"/>
  <c r="AJ28"/>
  <c r="AK28" s="1"/>
  <c r="AL28" s="1"/>
  <c r="K99"/>
  <c r="AJ61"/>
  <c r="AJ42"/>
  <c r="AK42" s="1"/>
  <c r="AL42" s="1"/>
  <c r="AJ96"/>
  <c r="AJ43"/>
  <c r="AJ52"/>
  <c r="AK52" s="1"/>
  <c r="AL52" s="1"/>
  <c r="Z112" s="1"/>
  <c r="AJ44"/>
  <c r="AK44" s="1"/>
  <c r="AL44" s="1"/>
  <c r="AJ90"/>
  <c r="AJ86"/>
  <c r="AK86" s="1"/>
  <c r="AL86" s="1"/>
  <c r="AJ65"/>
  <c r="AJ84"/>
  <c r="AJ82"/>
  <c r="AJ69"/>
  <c r="K112"/>
  <c r="AJ74"/>
  <c r="AJ21"/>
  <c r="AK21" s="1"/>
  <c r="AL21" s="1"/>
  <c r="AJ89"/>
  <c r="AJ58"/>
  <c r="AJ115"/>
  <c r="AJ121"/>
  <c r="AK121" s="1"/>
  <c r="AL121" s="1"/>
  <c r="K58"/>
  <c r="AJ33"/>
  <c r="AJ16"/>
  <c r="AJ57"/>
  <c r="AJ37"/>
  <c r="AJ12"/>
  <c r="K79"/>
  <c r="K110"/>
  <c r="AJ97"/>
  <c r="AJ81"/>
  <c r="K86"/>
  <c r="AJ20"/>
  <c r="AJ46"/>
  <c r="AJ48"/>
  <c r="AJ79"/>
  <c r="AJ109"/>
  <c r="K52"/>
  <c r="AJ117"/>
  <c r="K91"/>
  <c r="AJ3"/>
  <c r="AK3" s="1"/>
  <c r="AL3" s="1"/>
  <c r="K31"/>
  <c r="K21"/>
  <c r="K35"/>
  <c r="AJ40"/>
  <c r="AK40" s="1"/>
  <c r="AL40" s="1"/>
  <c r="AJ29"/>
  <c r="AJ34"/>
  <c r="AK34" s="1"/>
  <c r="AL34" s="1"/>
  <c r="AJ116"/>
  <c r="AJ111"/>
  <c r="K29"/>
  <c r="K107"/>
  <c r="AI84"/>
  <c r="AJ119"/>
  <c r="AJ13"/>
  <c r="AK13" s="1"/>
  <c r="AL13" s="1"/>
  <c r="K34"/>
  <c r="K94"/>
  <c r="K37"/>
  <c r="K48"/>
  <c r="K36"/>
  <c r="K73"/>
  <c r="K78"/>
  <c r="K125"/>
  <c r="AJ47"/>
  <c r="AK47" s="1"/>
  <c r="AL47" s="1"/>
  <c r="K19"/>
  <c r="K71"/>
  <c r="K51"/>
  <c r="AJ7"/>
  <c r="K85"/>
  <c r="K115"/>
  <c r="AJ77"/>
  <c r="K119"/>
  <c r="AJ64"/>
  <c r="K122"/>
  <c r="K124"/>
  <c r="K69"/>
  <c r="K96"/>
  <c r="AJ87"/>
  <c r="K3"/>
  <c r="AJ6"/>
  <c r="K66"/>
  <c r="AJ83"/>
  <c r="K59"/>
  <c r="AJ123"/>
  <c r="K97"/>
  <c r="K4"/>
  <c r="AJ66"/>
  <c r="K47"/>
  <c r="K53"/>
  <c r="K93"/>
  <c r="K49"/>
  <c r="AJ55"/>
  <c r="K9"/>
  <c r="K14"/>
  <c r="K68"/>
  <c r="AJ106"/>
  <c r="AK106" s="1"/>
  <c r="AL106" s="1"/>
  <c r="AJ103"/>
  <c r="AJ101"/>
  <c r="K10"/>
  <c r="AJ114"/>
  <c r="AJ2"/>
  <c r="K56"/>
  <c r="AJ35"/>
  <c r="AJ72"/>
  <c r="AK72" s="1"/>
  <c r="AL72" s="1"/>
  <c r="AJ9"/>
  <c r="AJ14"/>
  <c r="K11"/>
  <c r="K118"/>
  <c r="AJ118"/>
  <c r="AK118" s="1"/>
  <c r="AL118" s="1"/>
  <c r="Z118" s="1"/>
  <c r="AI76"/>
  <c r="K104"/>
  <c r="AI67"/>
  <c r="K43"/>
  <c r="AJ32"/>
  <c r="K20"/>
  <c r="AJ49"/>
  <c r="K74"/>
  <c r="AJ10"/>
  <c r="AK10" s="1"/>
  <c r="AL10" s="1"/>
  <c r="K61"/>
  <c r="K70"/>
  <c r="K64"/>
  <c r="AJ108"/>
  <c r="K8"/>
  <c r="AI108"/>
  <c r="K114"/>
  <c r="AI81"/>
  <c r="K54"/>
  <c r="K12"/>
  <c r="AI7"/>
  <c r="AI23"/>
  <c r="K25"/>
  <c r="AI54"/>
  <c r="K33"/>
  <c r="AI4"/>
  <c r="K5"/>
  <c r="AJ26"/>
  <c r="K17"/>
  <c r="AI20"/>
  <c r="K57"/>
  <c r="AJ107"/>
  <c r="K121"/>
  <c r="K98"/>
  <c r="K6"/>
  <c r="K22"/>
  <c r="AJ23"/>
  <c r="AJ24"/>
  <c r="AK24" s="1"/>
  <c r="AL24" s="1"/>
  <c r="AJ125"/>
  <c r="AJ62"/>
  <c r="K39"/>
  <c r="AJ94"/>
  <c r="AK94" s="1"/>
  <c r="AL94" s="1"/>
  <c r="K117"/>
  <c r="AJ27"/>
  <c r="AK27" s="1"/>
  <c r="AL27" s="1"/>
  <c r="AI91"/>
  <c r="K95"/>
  <c r="AI113"/>
  <c r="K116"/>
  <c r="AJ78"/>
  <c r="AK78" s="1"/>
  <c r="AL78" s="1"/>
  <c r="K90"/>
  <c r="AI125"/>
  <c r="K108"/>
  <c r="AI103"/>
  <c r="K100"/>
  <c r="AI30"/>
  <c r="K55"/>
  <c r="AJ54"/>
  <c r="K62"/>
  <c r="K81"/>
  <c r="K83"/>
  <c r="K41"/>
  <c r="K88"/>
  <c r="AJ122"/>
  <c r="K120"/>
  <c r="AI45"/>
  <c r="K84"/>
  <c r="AJ22"/>
  <c r="K63"/>
  <c r="AJ56"/>
  <c r="AK56" s="1"/>
  <c r="AL56" s="1"/>
  <c r="K92"/>
  <c r="AI105"/>
  <c r="K109"/>
  <c r="AJ38"/>
  <c r="AK38" s="1"/>
  <c r="AL38" s="1"/>
  <c r="K23"/>
  <c r="AJ25"/>
  <c r="K16"/>
  <c r="AI36"/>
  <c r="K60"/>
  <c r="AJ110"/>
  <c r="K77"/>
  <c r="AI18"/>
  <c r="K15"/>
  <c r="AJ99"/>
  <c r="K105"/>
  <c r="AI41"/>
  <c r="K26"/>
  <c r="K7"/>
  <c r="AJ11"/>
  <c r="AJ91"/>
  <c r="AJ45"/>
  <c r="AJ93"/>
  <c r="K65"/>
  <c r="AI93"/>
  <c r="AI70"/>
  <c r="K44"/>
  <c r="AI53"/>
  <c r="K76"/>
  <c r="K82"/>
  <c r="K89"/>
  <c r="K80"/>
  <c r="K87"/>
  <c r="K32"/>
  <c r="AI17"/>
  <c r="AJ95"/>
  <c r="K67"/>
  <c r="AI82"/>
  <c r="K38"/>
  <c r="AI85"/>
  <c r="K42"/>
  <c r="AI117"/>
  <c r="K123"/>
  <c r="AI124"/>
  <c r="K101"/>
  <c r="K2"/>
  <c r="AI2"/>
  <c r="K18"/>
  <c r="AJ31"/>
  <c r="AK31" s="1"/>
  <c r="AL31" s="1"/>
  <c r="AI71"/>
  <c r="K45"/>
  <c r="AI75"/>
  <c r="K102"/>
  <c r="AI43"/>
  <c r="K28"/>
  <c r="AI61"/>
  <c r="AJ73"/>
  <c r="AI96"/>
  <c r="K103"/>
  <c r="AJ88"/>
  <c r="AK88" s="1"/>
  <c r="AL88" s="1"/>
  <c r="K111"/>
  <c r="K27"/>
  <c r="AJ85"/>
  <c r="AJ124"/>
  <c r="K46"/>
  <c r="AI73"/>
  <c r="AI9"/>
  <c r="AJ75"/>
  <c r="AK5" l="1"/>
  <c r="AL5" s="1"/>
  <c r="AK95"/>
  <c r="AL95" s="1"/>
  <c r="AK11"/>
  <c r="AL11" s="1"/>
  <c r="Z11" s="1"/>
  <c r="AE11" s="1"/>
  <c r="AK64"/>
  <c r="AL64" s="1"/>
  <c r="Z64" s="1"/>
  <c r="AK59"/>
  <c r="AL59" s="1"/>
  <c r="AK92"/>
  <c r="AL92" s="1"/>
  <c r="Z92" s="1"/>
  <c r="AK80"/>
  <c r="AL80" s="1"/>
  <c r="AK60"/>
  <c r="AL60" s="1"/>
  <c r="AK49"/>
  <c r="AL49" s="1"/>
  <c r="Z49" s="1"/>
  <c r="AB49" s="1"/>
  <c r="AK48"/>
  <c r="AL48" s="1"/>
  <c r="Z48" s="1"/>
  <c r="AK65"/>
  <c r="AL65" s="1"/>
  <c r="AK101"/>
  <c r="AL101" s="1"/>
  <c r="AK111"/>
  <c r="AL111" s="1"/>
  <c r="Z111" s="1"/>
  <c r="AE111" s="1"/>
  <c r="AK46"/>
  <c r="AL46" s="1"/>
  <c r="AK97"/>
  <c r="AL97" s="1"/>
  <c r="Z97" s="1"/>
  <c r="AA97" s="1"/>
  <c r="AK37"/>
  <c r="AL37" s="1"/>
  <c r="AK69"/>
  <c r="AL69" s="1"/>
  <c r="AK122"/>
  <c r="AL122" s="1"/>
  <c r="Z122" s="1"/>
  <c r="AC122" s="1"/>
  <c r="AK39"/>
  <c r="AL39" s="1"/>
  <c r="Z39" s="1"/>
  <c r="AK77"/>
  <c r="AL77" s="1"/>
  <c r="AK29"/>
  <c r="AL29" s="1"/>
  <c r="Z29" s="1"/>
  <c r="AD29" s="1"/>
  <c r="AK74"/>
  <c r="AL74" s="1"/>
  <c r="Z74" s="1"/>
  <c r="AK6"/>
  <c r="AL6" s="1"/>
  <c r="Z3" s="1"/>
  <c r="AD3" s="1"/>
  <c r="AK51"/>
  <c r="AL51" s="1"/>
  <c r="Z51" s="1"/>
  <c r="AC51" s="1"/>
  <c r="AK116"/>
  <c r="AL116" s="1"/>
  <c r="AK16"/>
  <c r="AL16" s="1"/>
  <c r="AK90"/>
  <c r="AL90" s="1"/>
  <c r="Z90" s="1"/>
  <c r="AA90" s="1"/>
  <c r="AK104"/>
  <c r="AL104" s="1"/>
  <c r="AK99"/>
  <c r="AL99" s="1"/>
  <c r="Z99" s="1"/>
  <c r="AK22"/>
  <c r="AL22" s="1"/>
  <c r="Z63" s="1"/>
  <c r="AA63" s="1"/>
  <c r="AK62"/>
  <c r="AL62" s="1"/>
  <c r="Z62" s="1"/>
  <c r="AE62" s="1"/>
  <c r="AK119"/>
  <c r="AL119" s="1"/>
  <c r="Z119" s="1"/>
  <c r="AC119" s="1"/>
  <c r="AK109"/>
  <c r="AL109" s="1"/>
  <c r="AK89"/>
  <c r="AL89" s="1"/>
  <c r="Z89" s="1"/>
  <c r="Z13"/>
  <c r="AD13" s="1"/>
  <c r="Z106"/>
  <c r="AA106" s="1"/>
  <c r="Z40"/>
  <c r="AC40" s="1"/>
  <c r="AK114"/>
  <c r="AL114" s="1"/>
  <c r="AK66"/>
  <c r="AL66" s="1"/>
  <c r="Z66" s="1"/>
  <c r="AB66" s="1"/>
  <c r="AK79"/>
  <c r="AL79" s="1"/>
  <c r="Z79" s="1"/>
  <c r="AE79" s="1"/>
  <c r="AK33"/>
  <c r="AL33" s="1"/>
  <c r="Z98"/>
  <c r="AA98" s="1"/>
  <c r="AK58"/>
  <c r="AL58" s="1"/>
  <c r="Z58" s="1"/>
  <c r="AC58" s="1"/>
  <c r="AK68"/>
  <c r="AL68" s="1"/>
  <c r="Z68" s="1"/>
  <c r="AK19"/>
  <c r="AL19" s="1"/>
  <c r="Z19" s="1"/>
  <c r="AB19" s="1"/>
  <c r="AK110"/>
  <c r="AL110" s="1"/>
  <c r="AK25"/>
  <c r="AL25" s="1"/>
  <c r="AK107"/>
  <c r="AL107" s="1"/>
  <c r="Z121" s="1"/>
  <c r="AE121" s="1"/>
  <c r="AK26"/>
  <c r="AL26" s="1"/>
  <c r="AK32"/>
  <c r="AL32" s="1"/>
  <c r="AK14"/>
  <c r="AL14" s="1"/>
  <c r="Z14" s="1"/>
  <c r="AK35"/>
  <c r="AL35" s="1"/>
  <c r="AK55"/>
  <c r="AL55" s="1"/>
  <c r="Z34" s="1"/>
  <c r="AA34" s="1"/>
  <c r="AK123"/>
  <c r="AL123" s="1"/>
  <c r="AK83"/>
  <c r="AL83" s="1"/>
  <c r="Z83" s="1"/>
  <c r="AA83" s="1"/>
  <c r="AK87"/>
  <c r="AL87" s="1"/>
  <c r="Z87" s="1"/>
  <c r="Z21"/>
  <c r="AD21" s="1"/>
  <c r="AK12"/>
  <c r="AL12" s="1"/>
  <c r="Z8" s="1"/>
  <c r="AE8" s="1"/>
  <c r="AK57"/>
  <c r="AL57" s="1"/>
  <c r="AK115"/>
  <c r="AL115" s="1"/>
  <c r="AK120"/>
  <c r="AL120" s="1"/>
  <c r="Z120" s="1"/>
  <c r="Z72"/>
  <c r="AC72" s="1"/>
  <c r="Z31"/>
  <c r="AD31" s="1"/>
  <c r="Z24"/>
  <c r="AA24" s="1"/>
  <c r="Z10"/>
  <c r="AC10" s="1"/>
  <c r="Z88"/>
  <c r="AC88" s="1"/>
  <c r="Z56"/>
  <c r="AB56" s="1"/>
  <c r="Z47"/>
  <c r="AE47" s="1"/>
  <c r="Z52"/>
  <c r="AE52" s="1"/>
  <c r="Z86"/>
  <c r="AD86" s="1"/>
  <c r="Z94"/>
  <c r="AA94" s="1"/>
  <c r="Z78"/>
  <c r="AB78" s="1"/>
  <c r="Z27"/>
  <c r="AE27" s="1"/>
  <c r="AK71"/>
  <c r="AL71" s="1"/>
  <c r="AK82"/>
  <c r="AL82" s="1"/>
  <c r="Z38" s="1"/>
  <c r="AA38" s="1"/>
  <c r="AK36"/>
  <c r="AL36" s="1"/>
  <c r="AK30"/>
  <c r="AL30" s="1"/>
  <c r="AE126"/>
  <c r="AK43"/>
  <c r="AL43" s="1"/>
  <c r="Z28" s="1"/>
  <c r="AA28" s="1"/>
  <c r="AK67"/>
  <c r="AL67" s="1"/>
  <c r="AB126"/>
  <c r="AA126"/>
  <c r="AK17"/>
  <c r="AL17" s="1"/>
  <c r="AD126"/>
  <c r="AK41"/>
  <c r="AL41" s="1"/>
  <c r="AK105"/>
  <c r="AL105" s="1"/>
  <c r="AK117"/>
  <c r="AL117" s="1"/>
  <c r="AK113"/>
  <c r="AL113" s="1"/>
  <c r="AK20"/>
  <c r="AL20" s="1"/>
  <c r="AK108"/>
  <c r="AL108" s="1"/>
  <c r="AK61"/>
  <c r="AL61" s="1"/>
  <c r="AK53"/>
  <c r="AL53" s="1"/>
  <c r="Z53" s="1"/>
  <c r="AK70"/>
  <c r="AL70" s="1"/>
  <c r="Z44" s="1"/>
  <c r="AC44" s="1"/>
  <c r="AB112"/>
  <c r="AC112"/>
  <c r="AK18"/>
  <c r="AL18" s="1"/>
  <c r="Z15" s="1"/>
  <c r="AA15" s="1"/>
  <c r="AK84"/>
  <c r="AL84" s="1"/>
  <c r="AK96"/>
  <c r="AL96" s="1"/>
  <c r="AK76"/>
  <c r="AL76" s="1"/>
  <c r="AK4"/>
  <c r="AL4" s="1"/>
  <c r="AK103"/>
  <c r="AL103" s="1"/>
  <c r="Z100" s="1"/>
  <c r="AB100" s="1"/>
  <c r="AK7"/>
  <c r="AL7" s="1"/>
  <c r="AK81"/>
  <c r="AL81" s="1"/>
  <c r="AD112"/>
  <c r="AA112"/>
  <c r="AE112"/>
  <c r="AK9"/>
  <c r="AL9" s="1"/>
  <c r="Z9" s="1"/>
  <c r="AC9" s="1"/>
  <c r="AK73"/>
  <c r="AL73" s="1"/>
  <c r="AK2"/>
  <c r="AL2" s="1"/>
  <c r="Z2" s="1"/>
  <c r="AE2" s="1"/>
  <c r="AK91"/>
  <c r="AL91" s="1"/>
  <c r="AK85"/>
  <c r="AL85" s="1"/>
  <c r="Z42" s="1"/>
  <c r="AA42" s="1"/>
  <c r="AK125"/>
  <c r="AL125" s="1"/>
  <c r="AB118"/>
  <c r="AC118"/>
  <c r="AE118"/>
  <c r="AA118"/>
  <c r="AD118"/>
  <c r="AE50"/>
  <c r="AA50"/>
  <c r="AB50"/>
  <c r="AC50"/>
  <c r="AD50"/>
  <c r="AK45"/>
  <c r="AL45" s="1"/>
  <c r="AK124"/>
  <c r="AL124" s="1"/>
  <c r="AK54"/>
  <c r="AL54" s="1"/>
  <c r="AK75"/>
  <c r="AL75" s="1"/>
  <c r="AK93"/>
  <c r="AL93" s="1"/>
  <c r="AK23"/>
  <c r="AL23" s="1"/>
  <c r="AB3" l="1"/>
  <c r="Z5"/>
  <c r="AA5" s="1"/>
  <c r="Z60"/>
  <c r="AA60" s="1"/>
  <c r="Z59"/>
  <c r="AE59" s="1"/>
  <c r="AC47"/>
  <c r="AC13"/>
  <c r="AB13"/>
  <c r="AB48"/>
  <c r="AC48"/>
  <c r="AA92"/>
  <c r="AC92"/>
  <c r="Z95"/>
  <c r="AD95" s="1"/>
  <c r="Z80"/>
  <c r="AB80" s="1"/>
  <c r="Z46"/>
  <c r="AE46" s="1"/>
  <c r="AC39"/>
  <c r="AD39"/>
  <c r="AB64"/>
  <c r="AD64"/>
  <c r="AE64"/>
  <c r="AC64"/>
  <c r="AC80"/>
  <c r="Z65"/>
  <c r="AC65" s="1"/>
  <c r="Z101"/>
  <c r="AC101" s="1"/>
  <c r="AA119"/>
  <c r="AC27"/>
  <c r="AD98"/>
  <c r="Z37"/>
  <c r="AA37" s="1"/>
  <c r="Z25"/>
  <c r="AE25" s="1"/>
  <c r="AA48"/>
  <c r="AA111"/>
  <c r="AE40"/>
  <c r="AE92"/>
  <c r="AB63"/>
  <c r="AA64"/>
  <c r="AC97"/>
  <c r="Z69"/>
  <c r="AD69" s="1"/>
  <c r="AD92"/>
  <c r="AD111"/>
  <c r="AA8"/>
  <c r="AB92"/>
  <c r="AC49"/>
  <c r="Z26"/>
  <c r="AD26" s="1"/>
  <c r="Z55"/>
  <c r="AB55" s="1"/>
  <c r="AE106"/>
  <c r="AA13"/>
  <c r="AD27"/>
  <c r="AA29"/>
  <c r="Z77"/>
  <c r="AE77" s="1"/>
  <c r="AE3"/>
  <c r="AE39"/>
  <c r="AE13"/>
  <c r="AC29"/>
  <c r="Z104"/>
  <c r="AB104" s="1"/>
  <c r="AE74"/>
  <c r="AA74"/>
  <c r="AB74"/>
  <c r="AD74"/>
  <c r="AC74"/>
  <c r="AE99"/>
  <c r="AD99"/>
  <c r="AA99"/>
  <c r="AB99"/>
  <c r="AD87"/>
  <c r="AE87"/>
  <c r="Z35"/>
  <c r="AA35" s="1"/>
  <c r="AB89"/>
  <c r="AE89"/>
  <c r="AD89"/>
  <c r="AD8"/>
  <c r="AB40"/>
  <c r="AA39"/>
  <c r="AC63"/>
  <c r="Z109"/>
  <c r="AE109" s="1"/>
  <c r="Z33"/>
  <c r="AD33" s="1"/>
  <c r="AA3"/>
  <c r="AC3"/>
  <c r="AA40"/>
  <c r="AD40"/>
  <c r="AB39"/>
  <c r="AB119"/>
  <c r="AD63"/>
  <c r="AE63"/>
  <c r="AD97"/>
  <c r="Z123"/>
  <c r="AD123" s="1"/>
  <c r="Z32"/>
  <c r="AE32" s="1"/>
  <c r="Z6"/>
  <c r="AD6" s="1"/>
  <c r="Z16"/>
  <c r="AD16" s="1"/>
  <c r="AC86"/>
  <c r="AB10"/>
  <c r="AD119"/>
  <c r="AE97"/>
  <c r="AB97"/>
  <c r="AB51"/>
  <c r="Z22"/>
  <c r="AA22" s="1"/>
  <c r="AB86"/>
  <c r="AC89"/>
  <c r="AA89"/>
  <c r="AD47"/>
  <c r="AA11"/>
  <c r="AB106"/>
  <c r="AA87"/>
  <c r="AD106"/>
  <c r="AB87"/>
  <c r="AC56"/>
  <c r="AB31"/>
  <c r="AB27"/>
  <c r="AA27"/>
  <c r="AE29"/>
  <c r="AC106"/>
  <c r="Z114"/>
  <c r="AB114" s="1"/>
  <c r="AA68"/>
  <c r="AD68"/>
  <c r="AB68"/>
  <c r="AE68"/>
  <c r="AC68"/>
  <c r="AE86"/>
  <c r="AE48"/>
  <c r="AD48"/>
  <c r="AC99"/>
  <c r="AC111"/>
  <c r="AB111"/>
  <c r="AA47"/>
  <c r="AD10"/>
  <c r="AE119"/>
  <c r="AD11"/>
  <c r="AC66"/>
  <c r="AC87"/>
  <c r="AA66"/>
  <c r="AC98"/>
  <c r="AE66"/>
  <c r="AB98"/>
  <c r="AD66"/>
  <c r="AE31"/>
  <c r="AA31"/>
  <c r="AA56"/>
  <c r="AE98"/>
  <c r="AA21"/>
  <c r="AD49"/>
  <c r="AB29"/>
  <c r="AE49"/>
  <c r="AA49"/>
  <c r="Z110"/>
  <c r="AB110" s="1"/>
  <c r="AE58"/>
  <c r="AD121"/>
  <c r="AA79"/>
  <c r="AB90"/>
  <c r="AB72"/>
  <c r="AB24"/>
  <c r="AD72"/>
  <c r="AB34"/>
  <c r="AA52"/>
  <c r="AE72"/>
  <c r="AA62"/>
  <c r="AE94"/>
  <c r="Z107"/>
  <c r="AD107" s="1"/>
  <c r="AD88"/>
  <c r="AB58"/>
  <c r="AE19"/>
  <c r="AB121"/>
  <c r="AD62"/>
  <c r="AE24"/>
  <c r="AC34"/>
  <c r="AC52"/>
  <c r="AC83"/>
  <c r="AD52"/>
  <c r="AE21"/>
  <c r="AB62"/>
  <c r="AB122"/>
  <c r="AA51"/>
  <c r="AC79"/>
  <c r="AB88"/>
  <c r="AD58"/>
  <c r="Z84"/>
  <c r="AD84" s="1"/>
  <c r="AC19"/>
  <c r="AA121"/>
  <c r="AD90"/>
  <c r="AE90"/>
  <c r="AD78"/>
  <c r="AA72"/>
  <c r="AA88"/>
  <c r="AB79"/>
  <c r="AD79"/>
  <c r="AD24"/>
  <c r="AB52"/>
  <c r="AC62"/>
  <c r="AC21"/>
  <c r="AB21"/>
  <c r="AE122"/>
  <c r="AA122"/>
  <c r="AC24"/>
  <c r="AE51"/>
  <c r="AD51"/>
  <c r="AE83"/>
  <c r="AE88"/>
  <c r="Z57"/>
  <c r="AE57" s="1"/>
  <c r="AE120"/>
  <c r="AB120"/>
  <c r="AD120"/>
  <c r="AA120"/>
  <c r="AC120"/>
  <c r="AB14"/>
  <c r="AD14"/>
  <c r="AE14"/>
  <c r="AC14"/>
  <c r="AA14"/>
  <c r="Z115"/>
  <c r="AA86"/>
  <c r="AB47"/>
  <c r="AE10"/>
  <c r="AA10"/>
  <c r="AC8"/>
  <c r="AB8"/>
  <c r="AA58"/>
  <c r="AD19"/>
  <c r="AA19"/>
  <c r="AC121"/>
  <c r="AC11"/>
  <c r="AB11"/>
  <c r="AC90"/>
  <c r="AE78"/>
  <c r="Z108"/>
  <c r="AD108" s="1"/>
  <c r="AE56"/>
  <c r="AD83"/>
  <c r="AD34"/>
  <c r="AB83"/>
  <c r="AD56"/>
  <c r="AC31"/>
  <c r="AA78"/>
  <c r="AE34"/>
  <c r="AC78"/>
  <c r="Z12"/>
  <c r="AC12" s="1"/>
  <c r="AD122"/>
  <c r="AB94"/>
  <c r="AD94"/>
  <c r="AC94"/>
  <c r="Z43"/>
  <c r="AC43" s="1"/>
  <c r="AB53"/>
  <c r="AC53"/>
  <c r="AD53"/>
  <c r="AA53"/>
  <c r="AE53"/>
  <c r="Z102"/>
  <c r="AE102" s="1"/>
  <c r="Z75"/>
  <c r="Z116"/>
  <c r="AA116" s="1"/>
  <c r="Z113"/>
  <c r="Z54"/>
  <c r="AC54" s="1"/>
  <c r="Z93"/>
  <c r="Z125"/>
  <c r="Z7"/>
  <c r="Z61"/>
  <c r="Z81"/>
  <c r="Z30"/>
  <c r="Z17"/>
  <c r="Z23"/>
  <c r="Z18"/>
  <c r="Z103"/>
  <c r="AA103" s="1"/>
  <c r="Z76"/>
  <c r="AB76" s="1"/>
  <c r="Z45"/>
  <c r="AD45" s="1"/>
  <c r="Z36"/>
  <c r="Z70"/>
  <c r="Z96"/>
  <c r="Z4"/>
  <c r="Z124"/>
  <c r="Z91"/>
  <c r="Z82"/>
  <c r="Z67"/>
  <c r="Z73"/>
  <c r="Z41"/>
  <c r="Z85"/>
  <c r="Z71"/>
  <c r="Z20"/>
  <c r="Z117"/>
  <c r="Z105"/>
  <c r="AD28"/>
  <c r="AC38"/>
  <c r="AB38"/>
  <c r="AE38"/>
  <c r="AD38"/>
  <c r="AE28"/>
  <c r="AC28"/>
  <c r="AB28"/>
  <c r="AD44"/>
  <c r="AA44"/>
  <c r="AC15"/>
  <c r="AE44"/>
  <c r="AB15"/>
  <c r="AB44"/>
  <c r="AE15"/>
  <c r="AD15"/>
  <c r="AA2"/>
  <c r="AD100"/>
  <c r="AC100"/>
  <c r="AD42"/>
  <c r="AE100"/>
  <c r="AA100"/>
  <c r="AD2"/>
  <c r="AD9"/>
  <c r="AE9"/>
  <c r="AB9"/>
  <c r="AE42"/>
  <c r="AB42"/>
  <c r="AB2"/>
  <c r="AC2"/>
  <c r="AC42"/>
  <c r="AA76" l="1"/>
  <c r="AB65"/>
  <c r="AE5"/>
  <c r="AC5"/>
  <c r="AB46"/>
  <c r="AE65"/>
  <c r="AA65"/>
  <c r="AD5"/>
  <c r="AD65"/>
  <c r="AC46"/>
  <c r="AA26"/>
  <c r="AB26"/>
  <c r="AA46"/>
  <c r="AD46"/>
  <c r="AE26"/>
  <c r="AC26"/>
  <c r="AB5"/>
  <c r="AD80"/>
  <c r="AA77"/>
  <c r="AE95"/>
  <c r="AB109"/>
  <c r="AC59"/>
  <c r="AA59"/>
  <c r="AE60"/>
  <c r="AD101"/>
  <c r="AA95"/>
  <c r="AC60"/>
  <c r="AD60"/>
  <c r="AC123"/>
  <c r="AB60"/>
  <c r="AB101"/>
  <c r="AA114"/>
  <c r="AC25"/>
  <c r="AB59"/>
  <c r="AD59"/>
  <c r="AC95"/>
  <c r="AD114"/>
  <c r="AA80"/>
  <c r="AE33"/>
  <c r="AB95"/>
  <c r="AC114"/>
  <c r="AE80"/>
  <c r="AC32"/>
  <c r="AA25"/>
  <c r="AA101"/>
  <c r="AC104"/>
  <c r="AD104"/>
  <c r="AD32"/>
  <c r="AE101"/>
  <c r="AC37"/>
  <c r="AC109"/>
  <c r="AA69"/>
  <c r="AE69"/>
  <c r="AA123"/>
  <c r="AB25"/>
  <c r="AD25"/>
  <c r="AE123"/>
  <c r="AD55"/>
  <c r="AC55"/>
  <c r="AB123"/>
  <c r="AB37"/>
  <c r="AD77"/>
  <c r="AC77"/>
  <c r="AB69"/>
  <c r="AC69"/>
  <c r="AE55"/>
  <c r="AD76"/>
  <c r="AD37"/>
  <c r="AE37"/>
  <c r="AA55"/>
  <c r="AB77"/>
  <c r="AA32"/>
  <c r="AE84"/>
  <c r="AE107"/>
  <c r="AD109"/>
  <c r="AA109"/>
  <c r="AE104"/>
  <c r="AA104"/>
  <c r="AB32"/>
  <c r="AC110"/>
  <c r="AE35"/>
  <c r="AB35"/>
  <c r="AD35"/>
  <c r="AC35"/>
  <c r="AA33"/>
  <c r="AD22"/>
  <c r="AB33"/>
  <c r="AE6"/>
  <c r="AC22"/>
  <c r="AE22"/>
  <c r="AB22"/>
  <c r="AE16"/>
  <c r="AA16"/>
  <c r="AB16"/>
  <c r="AC16"/>
  <c r="AC33"/>
  <c r="AA110"/>
  <c r="AB6"/>
  <c r="AA6"/>
  <c r="AD110"/>
  <c r="AC6"/>
  <c r="AC84"/>
  <c r="AE108"/>
  <c r="AC107"/>
  <c r="AE114"/>
  <c r="AE110"/>
  <c r="AD103"/>
  <c r="AD43"/>
  <c r="AA54"/>
  <c r="AA57"/>
  <c r="AB116"/>
  <c r="AB84"/>
  <c r="AA84"/>
  <c r="AB12"/>
  <c r="AA108"/>
  <c r="AA107"/>
  <c r="AB107"/>
  <c r="AE76"/>
  <c r="AA43"/>
  <c r="AC108"/>
  <c r="AA102"/>
  <c r="AB57"/>
  <c r="AB102"/>
  <c r="AD102"/>
  <c r="AB54"/>
  <c r="AC57"/>
  <c r="AB103"/>
  <c r="AC116"/>
  <c r="AC45"/>
  <c r="AA45"/>
  <c r="AC102"/>
  <c r="AE54"/>
  <c r="AC103"/>
  <c r="AE103"/>
  <c r="AD57"/>
  <c r="AE116"/>
  <c r="AD54"/>
  <c r="AE45"/>
  <c r="AD116"/>
  <c r="AB45"/>
  <c r="AD115"/>
  <c r="AE115"/>
  <c r="AB115"/>
  <c r="AC115"/>
  <c r="AA115"/>
  <c r="AB108"/>
  <c r="AD12"/>
  <c r="AA12"/>
  <c r="AE12"/>
  <c r="AC76"/>
  <c r="AE43"/>
  <c r="AB43"/>
  <c r="AB105"/>
  <c r="AD105"/>
  <c r="AC105"/>
  <c r="AE105"/>
  <c r="AA105"/>
  <c r="AC20"/>
  <c r="AE20"/>
  <c r="AB20"/>
  <c r="AA20"/>
  <c r="AD20"/>
  <c r="AC85"/>
  <c r="AD85"/>
  <c r="AB85"/>
  <c r="AE85"/>
  <c r="AA85"/>
  <c r="AB73"/>
  <c r="AE73"/>
  <c r="AA73"/>
  <c r="AD73"/>
  <c r="AC73"/>
  <c r="AC82"/>
  <c r="AA82"/>
  <c r="AD82"/>
  <c r="AE82"/>
  <c r="AB82"/>
  <c r="AC124"/>
  <c r="AB124"/>
  <c r="AA124"/>
  <c r="AE124"/>
  <c r="AD124"/>
  <c r="AE96"/>
  <c r="AB96"/>
  <c r="AA96"/>
  <c r="AC96"/>
  <c r="AD96"/>
  <c r="AA36"/>
  <c r="AE36"/>
  <c r="AC36"/>
  <c r="AD36"/>
  <c r="AB36"/>
  <c r="AC18"/>
  <c r="AE18"/>
  <c r="AA18"/>
  <c r="AD18"/>
  <c r="AB18"/>
  <c r="AE17"/>
  <c r="AB17"/>
  <c r="AC17"/>
  <c r="AA17"/>
  <c r="AD17"/>
  <c r="AE81"/>
  <c r="AD81"/>
  <c r="AC81"/>
  <c r="AB81"/>
  <c r="AA81"/>
  <c r="AE7"/>
  <c r="AB7"/>
  <c r="AD7"/>
  <c r="AA7"/>
  <c r="AC7"/>
  <c r="AA93"/>
  <c r="AB93"/>
  <c r="AC93"/>
  <c r="AE93"/>
  <c r="AD93"/>
  <c r="AC113"/>
  <c r="AB113"/>
  <c r="AE113"/>
  <c r="AD113"/>
  <c r="AA113"/>
  <c r="AC75"/>
  <c r="AD75"/>
  <c r="AE75"/>
  <c r="AB75"/>
  <c r="AA75"/>
  <c r="AA117"/>
  <c r="AC117"/>
  <c r="AE117"/>
  <c r="AB117"/>
  <c r="AD117"/>
  <c r="AA71"/>
  <c r="AE71"/>
  <c r="AC71"/>
  <c r="AD71"/>
  <c r="AB71"/>
  <c r="AC41"/>
  <c r="AE41"/>
  <c r="AB41"/>
  <c r="AA41"/>
  <c r="AD41"/>
  <c r="AE67"/>
  <c r="AC67"/>
  <c r="AB67"/>
  <c r="AA67"/>
  <c r="AD67"/>
  <c r="AD91"/>
  <c r="AA91"/>
  <c r="AB91"/>
  <c r="AE91"/>
  <c r="AC91"/>
  <c r="AD4"/>
  <c r="AA4"/>
  <c r="AC4"/>
  <c r="AE4"/>
  <c r="AB4"/>
  <c r="AA70"/>
  <c r="AC70"/>
  <c r="AE70"/>
  <c r="AD70"/>
  <c r="AB70"/>
  <c r="AE23"/>
  <c r="AB23"/>
  <c r="AD23"/>
  <c r="AA23"/>
  <c r="AC23"/>
  <c r="AC30"/>
  <c r="AB30"/>
  <c r="AE30"/>
  <c r="AD30"/>
  <c r="AA30"/>
  <c r="AC61"/>
  <c r="AA61"/>
  <c r="AB61"/>
  <c r="AE61"/>
  <c r="AD61"/>
  <c r="AC125"/>
  <c r="AB125"/>
  <c r="AD125"/>
  <c r="AE125"/>
  <c r="AA125"/>
</calcChain>
</file>

<file path=xl/sharedStrings.xml><?xml version="1.0" encoding="utf-8"?>
<sst xmlns="http://schemas.openxmlformats.org/spreadsheetml/2006/main" count="3395" uniqueCount="1351">
  <si>
    <t>id</t>
  </si>
  <si>
    <t>Α/Α</t>
  </si>
  <si>
    <t>ygeia</t>
  </si>
  <si>
    <t>ygeia_g</t>
  </si>
  <si>
    <t>dhmos_goneon</t>
  </si>
  <si>
    <t>ygeia_a</t>
  </si>
  <si>
    <t>dhmos_adelf</t>
  </si>
  <si>
    <t>eksw</t>
  </si>
  <si>
    <t>ekp_metapt</t>
  </si>
  <si>
    <t>dhmos_spoud</t>
  </si>
  <si>
    <t>emp_id</t>
  </si>
  <si>
    <t>p1</t>
  </si>
  <si>
    <t>ΕΠΩΝΥΜΟ</t>
  </si>
  <si>
    <t>p2</t>
  </si>
  <si>
    <t>p3</t>
  </si>
  <si>
    <t>p4</t>
  </si>
  <si>
    <t>p5</t>
  </si>
  <si>
    <t>p6</t>
  </si>
  <si>
    <t>p7</t>
  </si>
  <si>
    <t>p8</t>
  </si>
  <si>
    <t>ΟΝΟΜΑ</t>
  </si>
  <si>
    <t>p9</t>
  </si>
  <si>
    <t>p10</t>
  </si>
  <si>
    <t>p11</t>
  </si>
  <si>
    <t>p12</t>
  </si>
  <si>
    <t>ΠΑΤΡΩΝΥΜΟ</t>
  </si>
  <si>
    <t>p13</t>
  </si>
  <si>
    <t>ΣΧΟΛΕΙΟ ΟΡΓΑΝΙΚΗΣ</t>
  </si>
  <si>
    <t>ΑΜ</t>
  </si>
  <si>
    <t>p14</t>
  </si>
  <si>
    <t>p15</t>
  </si>
  <si>
    <t>ΕΤΗ ΥΠΗΡΕΣΙΑΣ</t>
  </si>
  <si>
    <t>p16</t>
  </si>
  <si>
    <t>p17</t>
  </si>
  <si>
    <t>ΜΗΝΕΣ ΥΠΗΡΕΣΙΑΣ</t>
  </si>
  <si>
    <t>p18</t>
  </si>
  <si>
    <t>p19</t>
  </si>
  <si>
    <t>p20</t>
  </si>
  <si>
    <t>ΗΜΕΡΕΣ ΥΠΗΡΕΣΙΑΣ</t>
  </si>
  <si>
    <t>updated</t>
  </si>
  <si>
    <t>submit_date</t>
  </si>
  <si>
    <t>submitted</t>
  </si>
  <si>
    <t>gamos</t>
  </si>
  <si>
    <t>ΜΟΡΙΑ ΥΠΗΡΕΣΙΑΣ</t>
  </si>
  <si>
    <t>paidia</t>
  </si>
  <si>
    <t>ΟΙΚΟΓΕΝΕΙΑΚΗ ΚΑΤΑΣΤΑΣΗ</t>
  </si>
  <si>
    <t>dhmos_anhk</t>
  </si>
  <si>
    <t>ΠΑΙΔΙΑ</t>
  </si>
  <si>
    <t>dhmos_ent</t>
  </si>
  <si>
    <t>ΕΝΤΟΠΙΟΤΗΤΑ</t>
  </si>
  <si>
    <t>dhmos_syn</t>
  </si>
  <si>
    <t>ΣΤΟ ΔΗΜΟ</t>
  </si>
  <si>
    <t>aitisi</t>
  </si>
  <si>
    <t>eidikh</t>
  </si>
  <si>
    <t>ΣΥΝΥΠΗΡΕΤΗΣΗ</t>
  </si>
  <si>
    <t>apospash</t>
  </si>
  <si>
    <t>didakt</t>
  </si>
  <si>
    <t>ΕΞΩΣΩΜΑΤΙΚΗ</t>
  </si>
  <si>
    <t>ΜΕΤΑΠΤΥΧΙΑΚΟ</t>
  </si>
  <si>
    <t>metapt</t>
  </si>
  <si>
    <t>ΜΕΤΑΠΤΥΧ. ΣΤΟ ΔΗΜΟ</t>
  </si>
  <si>
    <t>didask</t>
  </si>
  <si>
    <t>ΑΝΑΠΗΡΙΑ ΙΔΙΟΥ</t>
  </si>
  <si>
    <t>ΑΝΑΠΗΡΙΑ ΓΟΝΕΩΝ</t>
  </si>
  <si>
    <t>paidag</t>
  </si>
  <si>
    <t>ΔΗΜΟΣ ΓΟΝΕΩΝ</t>
  </si>
  <si>
    <t>eth</t>
  </si>
  <si>
    <t>ΑΝΑΠΗΡΙΑ ΑΔΕΛΦΩΝ</t>
  </si>
  <si>
    <t>ΔΗΜΟΣ ΑΔΕΛΦΩΝ</t>
  </si>
  <si>
    <t>ΣΥΝΟΛΟ ΜΟΡΙΩΝ ΑΝΕΞΑΡΤΗΤΩΣ ΔΗΜΟΥ</t>
  </si>
  <si>
    <t>mhnes</t>
  </si>
  <si>
    <t>hmeres</t>
  </si>
  <si>
    <t>comments</t>
  </si>
  <si>
    <t>ypdil</t>
  </si>
  <si>
    <t>org_eid</t>
  </si>
  <si>
    <r>
      <rPr>
        <sz val="10"/>
        <rFont val="Calibri"/>
        <family val="2"/>
        <charset val="161"/>
      </rPr>
      <t xml:space="preserve">ΣΥΝΟΛΟ ΜΟΡΙΩΝ ΣΤΟ ΔΗΜΟ </t>
    </r>
    <r>
      <rPr>
        <b/>
        <sz val="10"/>
        <rFont val="Calibri"/>
        <family val="2"/>
        <charset val="161"/>
      </rPr>
      <t>ΠΑΤΡΕΩΝ</t>
    </r>
  </si>
  <si>
    <t>allo</t>
  </si>
  <si>
    <r>
      <rPr>
        <sz val="10"/>
        <rFont val="Calibri"/>
        <family val="2"/>
        <charset val="161"/>
      </rPr>
      <t xml:space="preserve">ΣΥΝΟΛΟ ΜΟΡΙΩΝ ΣΤΟ ΔΗΜΟ </t>
    </r>
    <r>
      <rPr>
        <b/>
        <sz val="10"/>
        <rFont val="Calibri"/>
        <family val="2"/>
        <charset val="161"/>
      </rPr>
      <t>ΑΙΓΙΑΛΕΙΑΣ</t>
    </r>
  </si>
  <si>
    <r>
      <rPr>
        <sz val="10"/>
        <rFont val="Calibri"/>
        <family val="2"/>
        <charset val="161"/>
      </rPr>
      <t xml:space="preserve">ΣΥΝΟΛΟ ΜΟΡΙΩΝ ΣΤΟ ΔΗΜΟ </t>
    </r>
    <r>
      <rPr>
        <b/>
        <sz val="10"/>
        <rFont val="Calibri"/>
        <family val="2"/>
        <charset val="161"/>
      </rPr>
      <t>ΔΥΤΙΚΗΣ ΑΧΑΪΑΣ</t>
    </r>
  </si>
  <si>
    <r>
      <rPr>
        <sz val="10"/>
        <rFont val="Calibri"/>
        <family val="2"/>
        <charset val="161"/>
      </rPr>
      <t xml:space="preserve">ΣΥΝΟΛΟ ΜΟΡΙΩΝ ΣΤΟ ΔΗΜΟ </t>
    </r>
    <r>
      <rPr>
        <b/>
        <sz val="10"/>
        <rFont val="Calibri"/>
        <family val="2"/>
        <charset val="161"/>
      </rPr>
      <t>ΕΡΥΜΑΝΘΟΥ</t>
    </r>
  </si>
  <si>
    <r>
      <rPr>
        <sz val="10"/>
        <rFont val="Calibri"/>
        <family val="2"/>
        <charset val="161"/>
      </rPr>
      <t xml:space="preserve">ΣΥΝΟΛΟ ΜΟΡΙΩΝ ΣΤΟ ΔΗΜΟ </t>
    </r>
    <r>
      <rPr>
        <b/>
        <sz val="10"/>
        <rFont val="Calibri"/>
        <family val="2"/>
        <charset val="161"/>
      </rPr>
      <t>ΚΑΛΑΒΡΥΤΩΝ</t>
    </r>
  </si>
  <si>
    <t>plus_gen_agog</t>
  </si>
  <si>
    <t>ΕΙΔΙΚΗ ΚΑΤΗΓΟΡΙΑ</t>
  </si>
  <si>
    <t>am</t>
  </si>
  <si>
    <t>name</t>
  </si>
  <si>
    <t>surname</t>
  </si>
  <si>
    <t>patrwnymo</t>
  </si>
  <si>
    <t>school</t>
  </si>
  <si>
    <t>ΕΤΗ ΑΝΑΓΩΓΗΣ</t>
  </si>
  <si>
    <t>ethy</t>
  </si>
  <si>
    <t>mhnesy</t>
  </si>
  <si>
    <t>hmeresy</t>
  </si>
  <si>
    <t>ΜΗΝΕΣ ΑΝΑΓΩΓΗΣ</t>
  </si>
  <si>
    <t>klados</t>
  </si>
  <si>
    <t>ΕΤΗ ΥΠΟΛΟΓΙΣΜΟΥ</t>
  </si>
  <si>
    <t>mhtrwnymo</t>
  </si>
  <si>
    <t>ΜΟΡΙΑ ΑΠΌ ΠΡΟΥΠΗΡΕΣΙΑ</t>
  </si>
  <si>
    <t>ΑΙΓΙΑΛΕΙΑ</t>
  </si>
  <si>
    <t>ΑΘΑΝΑΣΙΟΣ</t>
  </si>
  <si>
    <t>ΜΙΧΑΛΟΠΟΥΛΟΣ</t>
  </si>
  <si>
    <t>ΝΙΚΟΛΑΟΣ</t>
  </si>
  <si>
    <t>ΔΗΜΟΤΙΚΟ ΣΧΟΛΕΙΟ ΤΕΜΕΝΗΣ</t>
  </si>
  <si>
    <t>ΠΕ70</t>
  </si>
  <si>
    <t>ΓΕΩΡΓΙΑ</t>
  </si>
  <si>
    <t>ΠΑΤΡΕΩΝ</t>
  </si>
  <si>
    <t>ΣΥΝΥΠΗΡΕΤΗΣΗ ΜΕ ΕΚΠΑΙΔΕΥΤΙΚΟ ΠΡΩΤΟΒΑΘΜΙΑΣ ΕΚΠΑΙΔΕΥΣΗΣ ΝΟΜΟΥ ΑΧΑΙΑΣ. ΚΑΤΣΙΔΗΜΑ ΒΑΣΙΛΙΚΗ 24ο ΝΗΠΙΑΓΩΓΕΙΟ ΠΑΤΡΩΝ.</t>
  </si>
  <si>
    <t>ΧΡΗΣΤΟΣ</t>
  </si>
  <si>
    <t>ΠΑΠΑΓΙΑΝΝΟΠΟΥΛΟΣ</t>
  </si>
  <si>
    <t>3ο ΔΗΜΟΤΙΚΟ ΣΧΟΛΕΙΟ ΚΑΤΩ ΑΧΑΪΑΣ</t>
  </si>
  <si>
    <t>ΠΕ11</t>
  </si>
  <si>
    <t>ΝΙΚΟΛΙΤΣΑ</t>
  </si>
  <si>
    <t>Πατρέων</t>
  </si>
  <si>
    <t>ΑΡΧΟΝΤΟΥΛΑ</t>
  </si>
  <si>
    <t>ΓΕΩΡΓΙΟΥ</t>
  </si>
  <si>
    <t>ΘΩΜΑΣ</t>
  </si>
  <si>
    <t>1ο ΔΗΜΟΤΙΚΟ ΣΧΟΛΕΙΟ ΑΙΓΙΟΥ</t>
  </si>
  <si>
    <t>ΣΤΑΜΑΤΩ</t>
  </si>
  <si>
    <t>Επισυνάπτεται η Βεβαίωση Αναπηρίας Γονέα</t>
  </si>
  <si>
    <t>#V#Πιστοποίηση αναπηρίας Γουλιμή Ανδριάνα.JPG</t>
  </si>
  <si>
    <t>ΑΝΔΡΙΑΝΑ</t>
  </si>
  <si>
    <t>ΓΟΥΛΙΜΗ</t>
  </si>
  <si>
    <t>ΙΩΑΝΝΗΣ</t>
  </si>
  <si>
    <t>ΔΗΜΟΤΙΚΟ ΣΧΟΛΕΙΟ ΣΤΑΥΡΟΔΡΟΜΙΟΥ</t>
  </si>
  <si>
    <t>ΑΝΝΑ</t>
  </si>
  <si>
    <t>ΜΑΡΙΑ</t>
  </si>
  <si>
    <t>ΚΛΕΙΔΕΡΗ</t>
  </si>
  <si>
    <t>ΝΗΠΙΑΓΩΓΕΙΟ ΚΑΤΩ ΑΛΙΣΣΟΥ</t>
  </si>
  <si>
    <t>ΠΕ60</t>
  </si>
  <si>
    <t>ΑΓΓΕΛ</t>
  </si>
  <si>
    <t>#V#ErmisCert7245770.pdf</t>
  </si>
  <si>
    <t>ΕΛΕΝΗ</t>
  </si>
  <si>
    <t>ΡΗΓΟΠΟΥΛΟΥ</t>
  </si>
  <si>
    <t>ΓΕΩΡΓΙΟΣ</t>
  </si>
  <si>
    <t>ΔΗΜΟΤΙΚΟ ΣΧΟΛΕΙΟ ΚΑΛΛΙΘΕΑΣ ΠΑΤΡΩΝ</t>
  </si>
  <si>
    <t>ΕΥΑΓΓΕΛΙΑ</t>
  </si>
  <si>
    <t>ΑΙΓΙΑΛΕΙΑΣ</t>
  </si>
  <si>
    <t>ΠΑΠΑΧΡΙΣΤΟΠΟΥΛΟΥ</t>
  </si>
  <si>
    <t>1ο ΝΗΠΙΑΓΩΓΕΙΟ ΑΚΡΑΤΑΣ</t>
  </si>
  <si>
    <t>ΣΠΥΡΙΔΟΥΛΑ</t>
  </si>
  <si>
    <t>ΝΙΚΟΛΕΤΤΑ</t>
  </si>
  <si>
    <t>ΣΤΑΪΚΟΥ</t>
  </si>
  <si>
    <t>ΔΗΜΗΤΡΙΟΣ</t>
  </si>
  <si>
    <t>1ο ΔΗΜΟΤΙΚΟ ΣΧΟΛΕΙΟ ΚΑΤΩ ΑΧΑΪΑΣ</t>
  </si>
  <si>
    <t>#V#ΔΙΚΑΙΟΛΟΓΗΤΙΚΟ.pdf</t>
  </si>
  <si>
    <t>ΒΑΣΙΛΕΙΟΣ</t>
  </si>
  <si>
    <t>ΖΗΣΗΣ</t>
  </si>
  <si>
    <t>ΗΡΑΚΛΗΣ</t>
  </si>
  <si>
    <t>2ο ΔΗΜΟΤΙΚΟ ΣΧΟΛΕΙΟ ΑΚΡΑΤΑΣ</t>
  </si>
  <si>
    <t>ΑΙΚΑΤΕΡΙΝΗ</t>
  </si>
  <si>
    <t>ΠΑΝΑΓΙΩΤΑ</t>
  </si>
  <si>
    <t>ΧΡΙΣΤΟΔΟΥΛΟΥ</t>
  </si>
  <si>
    <t>ΑΡΙΣΤΕΙΔΗΣ</t>
  </si>
  <si>
    <t>8ο ΔΗΜΟΤΙΚΟ ΣΧΟΛΕΙΟ ΑΙΓΙΟΥ</t>
  </si>
  <si>
    <t>ΕΙΡΗΝ</t>
  </si>
  <si>
    <t>ΣΠΥΡΙΔΩΝ</t>
  </si>
  <si>
    <t>ΠΕΤΤΑΣ</t>
  </si>
  <si>
    <t>ΓΕΡΑΣΙΜΟ</t>
  </si>
  <si>
    <t>ΠΕ79.01</t>
  </si>
  <si>
    <t>ΑΘΑΝΑΣΙΑ</t>
  </si>
  <si>
    <t>ΚΟΖΙΩΡΗ</t>
  </si>
  <si>
    <t>ΠΑΝΑΓΙΩΤΗΣ</t>
  </si>
  <si>
    <t>58ο ΝΗΠΙΑΓΩΓΕΙΟ ΠΑΤΡΩΝ</t>
  </si>
  <si>
    <t>ΑΡΧΟΝΤΟ</t>
  </si>
  <si>
    <t>ΚΟΖΙΩΡΗΣ</t>
  </si>
  <si>
    <t>ΔΗΜΟΤΙΚΟ ΣΧΟΛΕΙΟ ΣΑΓΕΪΚΩΝ</t>
  </si>
  <si>
    <t>ΕΥΘΥΜΙΑ</t>
  </si>
  <si>
    <t>ΣΤΑΥΡΟΘΕΟΔΩΡΟΥ</t>
  </si>
  <si>
    <t>28ο ΝΗΠΙΑΓΩΓΕΙΟ ΠΑΤΡΩΝ</t>
  </si>
  <si>
    <t>Η ανεργία θα έπρεπε να αποτελεί μεγαλύτερο κοινωνικό κριτήριο από την συνυπηρέτηση..</t>
  </si>
  <si>
    <t>#V#ΠΙΣΤΟΠΟΙΗΤΙΚΟ ΟΙΚΟΓ. ΚΑΤΑΣΤΑΣΗΣ_ΔΑΟΥΣΗΣ.pdf#V#ΒΕΒΑΙΩΣΗ ΑΝΕΡΓΙΑΣ.pdf</t>
  </si>
  <si>
    <t>ΔΑΟΥΣΗΣ</t>
  </si>
  <si>
    <t>2ο ΔΗΜΟΤΙΚΟ ΣΧΟΛΕΙΟ ΚΑΤΩ ΑΧΑΪΑΣ</t>
  </si>
  <si>
    <t>ΠΕ86</t>
  </si>
  <si>
    <t>ΕΥΧΑΡΙΣΤΗ</t>
  </si>
  <si>
    <t>1. Υπέβαλα αίτηση βελτίωσης θέσης το έτος 2019. 2. Είμαι σύζυγος ένστολου προσωπικού της Ελληνικής Αστυνομίας και επιθυμώ να υπαχθώ στην κατηγορία των κατά προτεραιότητα αποσπάσεων, σύμφωνα με τα διαλαμβανόμενα στο ΚΕΦΑΛΑΙΟ Δ’, ΕΝΟΤΗΤΑ Β. ΑΠΟΣΠΑΣΕΙΣ ΚΑΤΑ ΠΡΟΤΕΡΑΙΟΤΗΤΑ, της υπ αριθ. 56623/E2 από 10-04-2019 Εγκυκλίου Αποσπάσεων του ΥΠΟΥΡΓΕΙΟΥ ΠΑΙΔΕΙΑΣ ΚΑΙ ΘΡΗΣΚΕΥΜΑΤΩΝ για το έτος 2019-2020 (Βεβαίωση εργασίας συζύγου θα σας αποσταλεί ηλεκτρονικά στη σχετική σας σελίδα υποβολής δικαιολογητικών απόσπασης).</t>
  </si>
  <si>
    <t>#V#252974-12-34α από 20-7-2019 έγγραφο ΓΕ.Π.Α.Δ.Δ.Ε..pdf</t>
  </si>
  <si>
    <t>ΤΣΟΥΚΑΛΑ</t>
  </si>
  <si>
    <t>ΚΩΝΣΤΑΝΤΙΝΟΣ</t>
  </si>
  <si>
    <t>ΝΗΠΙΑΓΩΓΕΙΟ ΑΙΓΕΙΡΑΣ</t>
  </si>
  <si>
    <t>ΣΩΤΗΡΙΑ</t>
  </si>
  <si>
    <t>Ζωγράφου Αττικής</t>
  </si>
  <si>
    <t>ΓΑΛΑΝΟΥΔΗΣ</t>
  </si>
  <si>
    <t>ΦΡΕΙΔΕΡΙΚΗ</t>
  </si>
  <si>
    <t>ΚΟΡΑΛΙΑ</t>
  </si>
  <si>
    <t>ΒΑΛΑΣΙΔΟΥ</t>
  </si>
  <si>
    <t>ΔΗΜΟΤΙΚΟ ΣΧΟΛΕΙΟ ΡΙΟΥ</t>
  </si>
  <si>
    <t>ΑΝΑΣΤΑΣ</t>
  </si>
  <si>
    <t>ΜΥΡΣΙΝΗ</t>
  </si>
  <si>
    <t>ΒΕΝΤΟΥ</t>
  </si>
  <si>
    <t>ΔΗΜΟΤΙΚΟ ΣΧΟΛΕΙΟ ΚΑΡΕΪΚΩΝ</t>
  </si>
  <si>
    <t>ΑΓΓΕΛΟΣ</t>
  </si>
  <si>
    <t>ΠΑΠΑΓΓΕΛΟΠΟΥΛΟΣ</t>
  </si>
  <si>
    <t>10ο ΔΗΜΟΤΙΚΟ ΣΧΟΛΕΙΟ ΑΙΓΙΟΥ</t>
  </si>
  <si>
    <t>ΑΓΓΕΛΙΚΗ</t>
  </si>
  <si>
    <t>Ν/Γ ΚΑΤΩ ΑΛΙΣΣΟΥ / Ν/Γ ΑΕΡΟΔΡΟΜΙΟΥ ΑΡΑΞΟΥ ΥΠΕΡΑΡΙΘΜΗ</t>
  </si>
  <si>
    <t>Σουλίου</t>
  </si>
  <si>
    <t>ΕΛΕΝΑ</t>
  </si>
  <si>
    <t>ΒΑΝΗ</t>
  </si>
  <si>
    <t>ΔΗΜΟΤΙΚΟ ΣΧΟΛΕΙΟ ΔΕΜΕΝΙΚΩΝ</t>
  </si>
  <si>
    <t>ΟΛΓΑ</t>
  </si>
  <si>
    <t>ΠΗΝΕΙΟΥ</t>
  </si>
  <si>
    <t>ΚΑΛΟΓΕΡΑ</t>
  </si>
  <si>
    <t>43ο ΔΗΜΟΤΙΚΟ ΣΧΟΛΕΙΟ ΠΑΤΡΩΝ</t>
  </si>
  <si>
    <t>ΚΩΝ</t>
  </si>
  <si>
    <t>Πάτρας</t>
  </si>
  <si>
    <t>ΚΙΕΚΑ</t>
  </si>
  <si>
    <t>ΕΥΑΓΓΕΛΟΣ</t>
  </si>
  <si>
    <t>ΔΗΜΟΤΙΚΟ ΣΧΟΛΕΙΟ ΕΛΙΚΗΣ</t>
  </si>
  <si>
    <t>ΒΑΡΒΑΡΑ</t>
  </si>
  <si>
    <t>ΔΥΤΙΚΗΣ ΑΧΑΪΑΣ</t>
  </si>
  <si>
    <t>#V#ΒΕΒΑΙΩΣΗ ΦΟΙΤΗΣΗΣ ΤΕΚΝΟΥ.pdf#V#ΒΕΒΑΙΩΣΗ ΕΡΓΑΣΙΑΣ ΣΥΖΥΓΟΥ.pdf#V#ΠΙΣΤΟΠΟΙΗΤΙΚΟ ΟΙΚΟΓΕΝΕΙΑΚΗΣ ΚΑΤΑΣΤΑΣΗΣ.pdf</t>
  </si>
  <si>
    <t>ΑΔΑΜΑΝΤΙΑ</t>
  </si>
  <si>
    <t>ΚΟΝΤΟΛΕΤΑ</t>
  </si>
  <si>
    <t>3ο ΝΗΠΙΑΓΩΓΕΙΟ ΠΑΤΡΩΝ</t>
  </si>
  <si>
    <t>ΣΤΑΜΑΤΙ</t>
  </si>
  <si>
    <t>ΔΗΜΑΚΟΠΟΥΛΟΥ</t>
  </si>
  <si>
    <t>39ο ΝΗΠΙΑΓΩΓΕΙΟ ΠΑΤΡΩΝ</t>
  </si>
  <si>
    <t>ΑΝΔΡΟΜΑΧΗΣ</t>
  </si>
  <si>
    <t>ΕΞΑΡΧΟΣ</t>
  </si>
  <si>
    <t>ΗΛΙΑΣ</t>
  </si>
  <si>
    <t>ΔΗΜΟΤΙΚΟ ΣΧΟΛΕΙΟ ΑΒΥΘΟΥ</t>
  </si>
  <si>
    <t>ΧΡΙΣΤΙΝΑ</t>
  </si>
  <si>
    <t>Σας υποβάλλω το πιστοποιητικό εντοπιότητας που είχα προσκομίσει και κατά τη διαδικασία των μεταθέσεων 2019-20.Εάν χρειαστεί επικαιροποίηση παρακαλώ ενημερώστε με ή να αναζητηθεί αυτεπάγγελτα.</t>
  </si>
  <si>
    <t>#V#Πιστ_Εντοπ_και_Οικογεν_Φωτοπούλου.jpg</t>
  </si>
  <si>
    <t>ΑΛΕΞΑΝΔΡΑ</t>
  </si>
  <si>
    <t>ΦΩΤΟΠΟΥΛΟΥ</t>
  </si>
  <si>
    <t>ΦΩΤΙΟΣ</t>
  </si>
  <si>
    <t>3ο ΔΗΜΟΤΙΚΟ ΣΧΟΛΕΙΟ ΑΙΓΙΟΥ</t>
  </si>
  <si>
    <t>ΠΡΟΣΚΕΦΑΛΑ</t>
  </si>
  <si>
    <t>ΧΡΥΣΗ</t>
  </si>
  <si>
    <t>Πειραια</t>
  </si>
  <si>
    <t>ΦΩΤΕΙΝΗ</t>
  </si>
  <si>
    <t>ΦΑΡΜΑΚΗ</t>
  </si>
  <si>
    <t>2ο ΝΗΠΙΑΓΩΓΕΙΟ ΡΙΟΥ</t>
  </si>
  <si>
    <t>ΠΑΡΑΣΚΕΥΗ</t>
  </si>
  <si>
    <t>ΣΤΑΥΡΟΣ</t>
  </si>
  <si>
    <t>ΜΥΛΩΝΑΣ</t>
  </si>
  <si>
    <t>11ο ΔΗΜΟΤΙΚΟ ΣΧΟΛΕΙΟ ΠΑΤΡΩΝ</t>
  </si>
  <si>
    <t>ΣΟΦΙΑ</t>
  </si>
  <si>
    <t>ΒΑΣΙΛΙΚΗ</t>
  </si>
  <si>
    <t>ΔΑΡΑΜΟΥΣΚΑ</t>
  </si>
  <si>
    <t>ΔΗΜΟΤΙΚΟ ΣΧΟΛΕΙΟ ΦΑΡΡΩΝ</t>
  </si>
  <si>
    <t>ΑΜΑΛΙΑ</t>
  </si>
  <si>
    <t>ΚΑΛΟΓΙΑΝΝΗ</t>
  </si>
  <si>
    <t>ΣΤΕΛΛΑ</t>
  </si>
  <si>
    <t>ΠΟΛΥΔΩΡΟΣ</t>
  </si>
  <si>
    <t>ΜΟΥΡΙΚΗΣ</t>
  </si>
  <si>
    <t>5ο ΔΗΜΟΤΙΚΟ ΣΧΟΛΕΙΟ ΑΙΓΙΟΥ</t>
  </si>
  <si>
    <t>ΖΩΗ</t>
  </si>
  <si>
    <t>ΣΥΜΕΩΝ</t>
  </si>
  <si>
    <t>ΠΑΝΤΕΛΙΔΗΣ</t>
  </si>
  <si>
    <t>ΔΑΝΙΓΓΕΛΗ</t>
  </si>
  <si>
    <t>4ο ΔΗΜΟΤΙΚΟ ΣΧΟΛΕΙΟ ΑΙΓΙΟΥ</t>
  </si>
  <si>
    <t>ΘΕΟΔΩΡΑ</t>
  </si>
  <si>
    <t>ΧΑΙΡΙΚΑΚΗ</t>
  </si>
  <si>
    <t>ΑΝΤΩΝΙΟΣ</t>
  </si>
  <si>
    <t>Κατά το τρέχον σχολικό έτος στην αίτηση βελτίωσης ή οριστικής τοποθέτησης είχα υποβάλει δικαιολογητικό του Κ.Ε.Π.Α. , που έληγε στις 31/1/2019 , για αυτό το λόγο υποβάλω το νέο δικαιολογητικό.</t>
  </si>
  <si>
    <t>#V#ΠΙΣΤΟΠΟΙΗΤΙΚΟ ΚΕΠΑ 2.pdf</t>
  </si>
  <si>
    <t>ΒΙΡΓΙΝΙΑ</t>
  </si>
  <si>
    <t>ΜΟΥΛΑ</t>
  </si>
  <si>
    <t>42ο ΝΗΠΙΑΓΩΓΕΙΟ ΠΑΤΡΩΝ</t>
  </si>
  <si>
    <t>ΑΓΓΕΛΟΠΟΥΛΟΣ</t>
  </si>
  <si>
    <t>ΕΥΘΥΜΙΟΣ</t>
  </si>
  <si>
    <t>15ο ΔΗΜΟΤΙΚΟ ΣΧΟΛΕΙΟ ΠΑΤΡΩΝ</t>
  </si>
  <si>
    <t>#V#MΠΛΑΝΑΣ 1.pdf</t>
  </si>
  <si>
    <t>ΜΠΛΑΝΑΣ</t>
  </si>
  <si>
    <t>ΕΜΜΑΝΟΥΗΛ</t>
  </si>
  <si>
    <t>47ο ΔΗΜΟΤΙΚΟ ΣΧΟΛΕΙΟ ΠΑΤΡΩΝ</t>
  </si>
  <si>
    <t>ΠΟΠΗ</t>
  </si>
  <si>
    <t>ΚΑΛΑΒΡΥΤΩΝ</t>
  </si>
  <si>
    <t>ΧΡΥΣΑΝΘΗ</t>
  </si>
  <si>
    <t>ΠΑΝΤΕΛΗ</t>
  </si>
  <si>
    <t>ΝΗΠΙΑΓΩΓΕΙΟ ΣΚΕΠΑΣΤΟΥ</t>
  </si>
  <si>
    <t>ΔΩΔΩΝΗΣ</t>
  </si>
  <si>
    <t>#V#Ν. ΤΣΑΡΑΒΟΥΛΗΣ, ΠΙΣΤ. ΑΝΑΠΗΡΙΑΣ.pdf#V#Θ. ΤΣΑΡΑΒΟΥΛΗ, ΠΙΣΤ. ΑΝΑΠΗΡΙΑΣ.pdf</t>
  </si>
  <si>
    <t>ΤΣΑΡΑΒΟΥΛΗ</t>
  </si>
  <si>
    <t>3ο ΕΙΔΙΚΟ ΔΗΜΟΤΙΚΟ ΣΧΟΛΕΙΟ ΠΑΤΡΩΝ - ΠΙΚΠΑ</t>
  </si>
  <si>
    <t>ΕΥΦΗΜΙΑ</t>
  </si>
  <si>
    <t>ΛΑΡΔΑ</t>
  </si>
  <si>
    <t>ΚΙΜΩΝ</t>
  </si>
  <si>
    <t>ΣΤΑΜΑΤΙΑ</t>
  </si>
  <si>
    <t>ΣΙΜΟΥ</t>
  </si>
  <si>
    <t>ΔΗΜΟΤΙΚΟ ΣΧΟΛΕΙΟ ΣΑΡΑΒΑΛΙΟΥ</t>
  </si>
  <si>
    <t>ΔΕΣΠΩ</t>
  </si>
  <si>
    <t>ΑΝΑΣΤΑΣΙΑ</t>
  </si>
  <si>
    <t>ΑΝΝΙΝΟΥ</t>
  </si>
  <si>
    <t>ΔΗΜΟΤΙΚΟ ΣΧΟΛΕΙΟ ΣΕΛΙΑΝΙΤΙΚΩΝ</t>
  </si>
  <si>
    <t>ΕΙΡΗΝΗ</t>
  </si>
  <si>
    <t>#V#IMG_20190726_094455.jpg#V#IMG_20190726_082313.jpg#V#IMG_20190726_082536.jpg</t>
  </si>
  <si>
    <t>ΚΟΛΥΠΕΡΑΣ</t>
  </si>
  <si>
    <t>ΣΠΗΛΙΟΣ</t>
  </si>
  <si>
    <t>ΤΣΕΛΟΣ</t>
  </si>
  <si>
    <t>3ο ΔΗΜΟΤΙΚΟ ΣΧΟΛΕΙΟ ΠΑΤΡΩΝ</t>
  </si>
  <si>
    <t>ΦΑΚΟΥ</t>
  </si>
  <si>
    <t>3ο ΝΗΠΙΑΓΩΓΕΙΟ ΑΙΓΙΟΥ</t>
  </si>
  <si>
    <t>ΣΤΗΝ ΑΙΤΗΣΗ ΒΕΛΤΙΩΣΗΣ/ΟΡΙΣΤΙΚΗΣ ΤΟΠΟΘΕΤΗΣΗΣ ΤΟΥ 2019,ΕΧΩ ΚΑΤΑΘΕΣΕΙ ΔΙΚΑΙΟΛΟΓΗΤΙΚΑ ΣΥΝΥΠΗΡΕΤΗΣΗΣ ΚΑΙ ΓΑΜΟΥ ΤΑ ΟΠΟΙΑ ΔΕΝ ΙΣΧΥΟΥΝ ΓΙΑΤΙ Ο ΣΥΖΥΓΟΣ ΜΟΥ ΙΩΑΝΝΗΣ ΚΟΝΤΟΣ ΕΦΥΓΕ ΑΠΟ ΤΗ ΖΩΗ ΣΤΙΣ 20/1/2019.....</t>
  </si>
  <si>
    <t>ΧΡΥΣΙΚΟΥ</t>
  </si>
  <si>
    <t>30ο ΝΗΠΙΑΓΩΓΕΙΟ ΠΑΤΡΩΝ</t>
  </si>
  <si>
    <t>ΚΑΡΑΓΚΟΥΝΗ</t>
  </si>
  <si>
    <t>ΔΗΜΟΤΙΚΟ ΣΧΟΛΕΙΟ ΡΟΔΟΔΑΦΝΗΣ</t>
  </si>
  <si>
    <t>ΜΑΡΓΑΡΙΤΑ</t>
  </si>
  <si>
    <t>#V#οικογενειακή κατάσταση-εντοπιότητα3.png#V#οικογενειακή κατάσταση-εντοπιότητα2.png#V#οικογενειακή κατάσταση-εντοπιότητα1.png</t>
  </si>
  <si>
    <t>ΠΑΝΑΓΟΠΟΥΛΟΣ</t>
  </si>
  <si>
    <t>ΔΗΜΟΤΙΚΟ ΣΧΟΛΕΙΟ ΚΑΤΩ ΜΑΖΑΡΑΚΙΟΥ</t>
  </si>
  <si>
    <t>ΙΩΑΝΝΑ</t>
  </si>
  <si>
    <t>ΑΛΕΞΟΠΟΥΛΟΥ</t>
  </si>
  <si>
    <t>ΛΕΩΝΙΔΑΣ</t>
  </si>
  <si>
    <t>ΕΥΓΕΝΙΑ</t>
  </si>
  <si>
    <t>Η ΣΥΖΥΓΟΣ ΕΙΝΑΙ ΕΚΠΑΙΔΕΥΤΙΚΟΣ ΠΕ 70 ΚΑΡΛΗ ΜΑΡΙΑ ΚΑΙ ΥΠΗΡΕΤΕΙ ΟΡΓΑΝΙΚΑ ΣΤΟ 13 ΔΗΜΟΤΙΚΟ ΣΧΟΛΕΙΟ ΠΑΤΡΩΝ ΚΑΙ Η ΣΥΝΥΠΗΡΕΤΗΣΗ ΥΠΟΛΟΓΙΖΕΤΑΙ ΑΥΤΟΜΑΤΑ ΑΠΟ ΤΗΝ ΔΙΕΥΘΥΝΣΗ ΠΡΩΤΟΒΑΘΜΙΑΣ ΝΟΜΟΥ ΑΧΑΙΑΣ.</t>
  </si>
  <si>
    <t>ΣΩΡΡΑΣ</t>
  </si>
  <si>
    <t>ΤΖΕΛΕΠΗ</t>
  </si>
  <si>
    <t>ΘΕΟΔΩΡΟΣ</t>
  </si>
  <si>
    <t>44ο ΔΗΜΟΤΙΚΟ ΣΧΟΛΕΙΟ ΠΑΤΡΩΝ</t>
  </si>
  <si>
    <t>ΧΡΥΣΑΦΩ</t>
  </si>
  <si>
    <t>ΤΣΑΠΙΚΟΥΝΗΣ</t>
  </si>
  <si>
    <t>ΔΗΜΟΤΙΚΟ ΣΧΟΛΕΙΟ ΧΑΪΚΑΛΙΟΥ</t>
  </si>
  <si>
    <t>ΚΟΝΔΥΛΩ</t>
  </si>
  <si>
    <t>ΤΡΙΒΟΥΡΕΑ</t>
  </si>
  <si>
    <t>ΑΝΑΣΤΑΣΙΟΣ</t>
  </si>
  <si>
    <t>ΔΗΜΟΤΙΚΟ ΣΧΟΛΕΙΟ ΙΣΩΜΑΤΟΣ</t>
  </si>
  <si>
    <t>ΔΙΚΑΙΟΛΟΓΗΤΙΚΑ ΕΧΩ ΚΑΤΑΘΕΣΕΙ ΣΤΗΝ ΠΡΟΗΓΟΥΜΕΝΗ ΑΙΤΗΣΗ ΓΙΑ ΜΕΤΑΘΕΣΗ ΕΚΠΑΙΔΕΥΤΙΚΩΝ ΠΕ ΓΙΑ ΒΕΛΤΙΩΣΗ Ή ΓΙΑ ΟΡΙΣΤΙΚΗ ΤΟΠΟΘΕΤΗΣΗ με αριθμό Πρ.79/990610 1/003.ΠΕΒ01/13-11-2018</t>
  </si>
  <si>
    <t>ΚΩΝΣΤΑΝΤΙΝΑ</t>
  </si>
  <si>
    <t>ΘΩΜΟΥ</t>
  </si>
  <si>
    <t>43ο ΝΗΠΙΑΓΩΓΕΙΟ ΠΑΤΡΩΝ</t>
  </si>
  <si>
    <t>ΔΗΜΗΤΡΑ</t>
  </si>
  <si>
    <t>ΣΕΒΑΣΤΙΑΝΗ</t>
  </si>
  <si>
    <t>ΡΟΥΛΙΑ</t>
  </si>
  <si>
    <t>ΕΛΕΥΘΕΡΙΟΣ</t>
  </si>
  <si>
    <t>15ο ΝΗΠΙΑΓΩΓΕΙΟ ΠΑΤΡΩΝ</t>
  </si>
  <si>
    <t>ΠΑΤΡΑΣ</t>
  </si>
  <si>
    <t>ΠΑΠΑΓΕΩΡΓΑΚΟΠΟΥΛΟΥ</t>
  </si>
  <si>
    <t>ΠΕ06</t>
  </si>
  <si>
    <t>#V#σάρωση0001.pdf#V#σάρωση0002.pdf</t>
  </si>
  <si>
    <t>ΑΝΔΡΙΟΠΟΥΛΟΥ</t>
  </si>
  <si>
    <t>31ο ΝΗΠΙΑΓΩΓΕΙΟ ΠΑΤΡΩΝ</t>
  </si>
  <si>
    <t>ΔΟΥΛΗΓΕΡΗ</t>
  </si>
  <si>
    <t>ΓΑΒΡΙ</t>
  </si>
  <si>
    <t>ΣΤΗ ΔΙΑΘΕΣΗ ΤΟΥ ΠΥΣΠΕ</t>
  </si>
  <si>
    <t>ΒΟΤΤΑΣ</t>
  </si>
  <si>
    <t>ΠΑΝΤΕΛΕΗΜΩΝ</t>
  </si>
  <si>
    <t>ΔΗΜΟΤΙΚΟ ΣΧΟΛΕΙΟ ΔΙΑΚΟΠΤΟΥ</t>
  </si>
  <si>
    <t>ΤΡΙΑΝΤΗ</t>
  </si>
  <si>
    <t>2ο ΝΗΠΙΑΓΩΓΕΙΟ ΑΚΡΑΤΑΣ</t>
  </si>
  <si>
    <t>ΧΡΥΣΟΥΛΑ</t>
  </si>
  <si>
    <t>#V#ποσοστό αναπηρίας.pdf</t>
  </si>
  <si>
    <t>ΑΝΤΩΝΑΚΟΠΟΥΛΟΥ</t>
  </si>
  <si>
    <t>42ο ΔΗΜΟΤΙΚΟ ΣΧΟΛΕΙΟ ΠΑΤΡΩΝ</t>
  </si>
  <si>
    <t>ΑΘΗΝΑ</t>
  </si>
  <si>
    <t>Λευκάδας</t>
  </si>
  <si>
    <t>#V#Πιστοποιητικό οικογενειακής κατάστασης.pdf#V#Βεβαίωση.pdf</t>
  </si>
  <si>
    <t>ΚΤΕΝΑ</t>
  </si>
  <si>
    <t>ΔΙΟΝΥΣΙΟΣ</t>
  </si>
  <si>
    <t>ΒΑΛΑΧΑΣ</t>
  </si>
  <si>
    <t>ΔΗΜΟΤΙΚΟ ΣΧΟΛΕΙΟ ΑΚΤΑΙΟΥ</t>
  </si>
  <si>
    <t>ΕΥΦΡΟΣΥΝΗ</t>
  </si>
  <si>
    <t>ΓΙΑΝΝΙΚΟΠΟΥΛΟΥ</t>
  </si>
  <si>
    <t>1ο ΔΗΜΟΤΙΚΟ ΣΧΟΛΕΙΟ ΠΑΡΑΛΙΑΣ</t>
  </si>
  <si>
    <t>#V#Βεβαίωση συνυπηρέτησης.jpg#V#Πιστ.Οικογενειακής Κατάστασης.jpg</t>
  </si>
  <si>
    <t>ΤΣΑΟΥΣΗΣ</t>
  </si>
  <si>
    <t>Πατρεων</t>
  </si>
  <si>
    <t>#V#οικ. κατ..pdf</t>
  </si>
  <si>
    <t>ΑΝΑΓΝΩΠΟΥΛΟΥ</t>
  </si>
  <si>
    <t>ΑΝΑΓΝΟΣ</t>
  </si>
  <si>
    <t>22ο ΔΗΜΟΤΙΚΟ ΣΧΟΛΕΙΟ ΠΑΤΡΩΝ</t>
  </si>
  <si>
    <t>ΘΕΩΝΗ</t>
  </si>
  <si>
    <t>ΠΑΠΑΓΕΩΡΓΙΟΥ</t>
  </si>
  <si>
    <t>ΔΗΜΟΤΙΚΟ ΣΧΟΛΕΙΟ ΛΑΠΠΑ</t>
  </si>
  <si>
    <t>ΠΗΝΕΛΟΠΗ</t>
  </si>
  <si>
    <t>ΠΑΤΡΩΝ</t>
  </si>
  <si>
    <t>ΗΛΙΑΝΑ</t>
  </si>
  <si>
    <t>ΖΑΦΕΙΡΟΠΟΥΛΟΥ</t>
  </si>
  <si>
    <t>ΔΗΜΟΤΙΚΟ ΣΧΟΛΕΙΟ ΚΛΕΙΤΟΡΙΑΣ</t>
  </si>
  <si>
    <t>ΣΤΕΡΓΙΑΚΗΣ</t>
  </si>
  <si>
    <t>ΠΑΝΑΓ</t>
  </si>
  <si>
    <t>#V#ΤΖΟΛΑ_ΟΙΚΟΓΕΝ_ΚΑΤΑΣΤΑΣΗ.pdf#V#ΤΖΟΛΑ_ΣΥΝΥΠΗΡΕΤΗΣΗ_ΝΤΟΥΚΑΣ.pdf#V#ΤΖΟΛΑ_ΑΝΑΠΗΡΙΑ ΠΑΤΕΡΑ.pdf</t>
  </si>
  <si>
    <t>ΑΝΤΩΝΙΑ</t>
  </si>
  <si>
    <t>ΤΖΟΛΑ</t>
  </si>
  <si>
    <t>ΧΑΡΙΤΙΝΗ</t>
  </si>
  <si>
    <t>ΠΕΣΛΗ</t>
  </si>
  <si>
    <t>ΧΡΥΣΗΙΔΑ</t>
  </si>
  <si>
    <t>ΟΥΡΑΝΙΑ</t>
  </si>
  <si>
    <t>ΠΕΓΙΑΖΗ</t>
  </si>
  <si>
    <t>34ο ΔΗΜΟΤΙΚΟ ΣΧΟΛΕΙΟ ΠΑΤΡΩΝ</t>
  </si>
  <si>
    <t>ΠΑΝΤΕΛΗΣ</t>
  </si>
  <si>
    <t>#V#ΔΙΚΑΙΟΛΟΓΗΤΙΚΑ.pdf</t>
  </si>
  <si>
    <t>ΣΤΑΥΡΟΥΛΑ</t>
  </si>
  <si>
    <t>ΣΩΤΗΡΟΠΟΥΛΟΥ</t>
  </si>
  <si>
    <t>ΔΙΑΜΑΝΤΩ</t>
  </si>
  <si>
    <t>ΑΙΜΙΛΙΑ</t>
  </si>
  <si>
    <t>ΚΑΒΒΑΔΑ</t>
  </si>
  <si>
    <t>ΣΩΤΗΡΙΟΣ</t>
  </si>
  <si>
    <t>ΑΝΤΩΝ</t>
  </si>
  <si>
    <t>ΖΟΛΩΤΑ</t>
  </si>
  <si>
    <t>62ο ΔΗΜΟΤΙΚΟ ΣΧΟΛΕΙΟ ΠΑΤΡΑΣ</t>
  </si>
  <si>
    <t>#V#pistopitiko 1.jpg#V#pistopitiko.jpg#V#pistopitiko 2.jpg</t>
  </si>
  <si>
    <t>ΘΑΝΕΛΛΑ</t>
  </si>
  <si>
    <t>Αγιάς-Λάρισας</t>
  </si>
  <si>
    <t>#V#δικαιολογητικ ά απόσπασης.pdf</t>
  </si>
  <si>
    <t>ΟΙΚΟΝΟΜΟΥ</t>
  </si>
  <si>
    <t>ΕΥΑΝΘΙΑ</t>
  </si>
  <si>
    <t>ΒΕΡΡΑ</t>
  </si>
  <si>
    <t>ΑΝΤΙΓΟΝΗ</t>
  </si>
  <si>
    <t>ΠΑΝΟΥΤΣΟΠΟΥΛΟΣ</t>
  </si>
  <si>
    <t>ΧΑΡΑΛΑΜΠΟΣ</t>
  </si>
  <si>
    <t>16ο ΔΗΜΟΤΙΚΟ ΣΧΟΛΕΙΟ ΠΑΤΡΩΝ - ΚΩΣΤΗΣ ΠΑΛΑΜΑΣ</t>
  </si>
  <si>
    <t>Αιγιαλείας</t>
  </si>
  <si>
    <t>#V#BEBAIOSH FOITHSHS 001.jpg#V#BEBAIOSH FOITHSHS VASSILIKHS.pdf#V#entopiotita 001.jpg#V#2 001.jpg#V#3 001.jpg#V#4 001.jpg#V#5 001.jpg#V#6 001.jpg#V#7 001.jpg#V#αποφαση 001.jpg#V#oikogeniaki merida (2).pdf#V#oikogeniaki merida 3.pdf#V#oikogeniaki merida.pdf</t>
  </si>
  <si>
    <t>ΠΑΠΑΛΕΞΙΟΥ</t>
  </si>
  <si>
    <t>ΔΗΜΟΤΙΚΟ ΣΧΟΛΕΙΟ ΧΑΛΑΝΔΡΙΤΣΑΣ</t>
  </si>
  <si>
    <t>ΠΑΠΑΣΗΜΑΚΟΠΟΥΛΟΥ</t>
  </si>
  <si>
    <t>ΠΕΡΙΚΛΗΣ</t>
  </si>
  <si>
    <t>ΔΗΜΟΤΙΚΟ ΣΧΟΛΕΙΟ ΚΑΤΩ ΚΑΣΤΡΙΤΣΙΟΥ</t>
  </si>
  <si>
    <t>ΑΣΠΑΣΙΑ</t>
  </si>
  <si>
    <t>ΚΩΣΤΟΠΟΥΛΟΣ</t>
  </si>
  <si>
    <t>ΝΙΚΗ</t>
  </si>
  <si>
    <t>Εχώ πιστοποιητικό Σπουδών στην Ειδική Αγωγή απο το Καποδιστριακό Πανεπιστήμιο Αθηνών.</t>
  </si>
  <si>
    <t>#V#πιστοποιητικο οικογενειακης καταστασης και εντοπιότητας.pdf</t>
  </si>
  <si>
    <t>ΜΑΡΙΑΝΘΗ Δ</t>
  </si>
  <si>
    <t>ΚΩΝΣΤΑΝΤΙΝΙΔΟΥ</t>
  </si>
  <si>
    <t>ΔΙΑΜΑ</t>
  </si>
  <si>
    <t>13ο ΔΗΜΟΤΙΚΟ ΣΧΟΛΕΙΟ ΠΑΤΡΩΝ</t>
  </si>
  <si>
    <t>ΠΥΡΓΟΥ</t>
  </si>
  <si>
    <t>#V#ΠΙΣΤ_ΦΟΙΤΗΤΗ.pdf#V#ΠΙΣΤ_ΟΙΚΟΓ_ΚΑΤΑΣΤΑΣΗΣ.pdf#V#ΕΦΚΑ_ΤΜΕΔΕ_ΣΥΝΥΠΗΡΕΤΗΣΗ.pdf</t>
  </si>
  <si>
    <t>ΕΛΙΣΣΑΒΕΤ</t>
  </si>
  <si>
    <t>ΓΙΑΝΝΙΚΗ</t>
  </si>
  <si>
    <t>ΠΕ05</t>
  </si>
  <si>
    <t>ΠΗΝΕΙΟΥ, ΗΛΕΙΑΣ</t>
  </si>
  <si>
    <t>Η ΚΟΡΗ ΜΟΥ ΠΑΥΛΗ ΜΑΡΙΑ ΧΑΡΙΚΛΕΙΑ ΠΑΣΧΕΙ ΑΠΟ ΦΩΤΟΕΥΑΙΣΘΗΤΗ ΕΠΙΛΗΨΙΑ ΟΠΩΣ ΦΑΙΝΕΤΑΙ ΣΤΗΝ ΙΑΤΡΙΚΗ ΓΝΩΜΑΤΕΥΣΗ ΠΟΥ ΣΑΣ ΕΠΙΣΥΝΑΠΤΩ</t>
  </si>
  <si>
    <t>#V#ΠΙΣΤΟΠΟΙΗΤΙΚΟ ΟΙΚΟΓΕΝΕΙΑΚΗΣ ΚΑΤΑΣΤΑΣΗΣ.pdf#V#ΙΑΤΡΙΚΗ ΓΝΩΜΑΤΕΥΣΗ.pdf</t>
  </si>
  <si>
    <t>ΚΙΝΤΟΥ</t>
  </si>
  <si>
    <t>ΔΗΜΟΤΙΚΟ ΣΧΟΛΕΙΟ ΚΑΜΑΡΩΝ ΑΙΓΙΑΛΕΙΑΣ</t>
  </si>
  <si>
    <t>ΧΑΡΙΚΛΕΙΑ</t>
  </si>
  <si>
    <t>ΠΕΤΤΑ</t>
  </si>
  <si>
    <t>ΔΗΜΟΤΙΚΟ ΣΧΟΛΕΙΟ ΛΙΜΝΟΧΩΡΙΟΥ</t>
  </si>
  <si>
    <t>ΑΝΘΗ</t>
  </si>
  <si>
    <t>#V#δικαιολογητικά ειδική1.pdf</t>
  </si>
  <si>
    <t>ΑΓΟΡΙΤΣΑ</t>
  </si>
  <si>
    <t>ΣΟΥΛΙΩΤΗ</t>
  </si>
  <si>
    <t>ΕΛΛΗ</t>
  </si>
  <si>
    <t>ΗΛΙΔΑΣ ΗΛΕΙΑΣ</t>
  </si>
  <si>
    <t>#V#new.pdf#V#ErmisCert4151735.pdf</t>
  </si>
  <si>
    <t>ΠΑΠΑΒΡΑΜΟΠΟΥΛΟΣ</t>
  </si>
  <si>
    <t>ΑΡΙΣΤΟΜΕΝΗΣ</t>
  </si>
  <si>
    <t>Επιθυμώ να υπαχθώ σε ειδική κατηγορία αποσπάσεων λόγω της εργασίας του συζύγου μου, ο οποίος υπηρετεί ως επικουρικός ιατρός στο Π.Γ.Ν.Πατρών.</t>
  </si>
  <si>
    <t>#V#ΟΙΚΟΓΕΝΕΙΑΚΗ ΚΑΤΑΣΤΑΣΗ.pdf#V#ΕΡΓΑΣΙΑ ΣΥΖΥΓΟΥ.pdf</t>
  </si>
  <si>
    <t>ΠΑΠΑΔΗΜΗΤΡΙΟΥ</t>
  </si>
  <si>
    <t>#V#KALOGERATOU0001.pdf</t>
  </si>
  <si>
    <t>ΕΥΡΙΔΙΚΗ</t>
  </si>
  <si>
    <t>ΚΑΛΟΓΕΡΑΤΟΥ</t>
  </si>
  <si>
    <t>#V#ΨΥΛΟΠΑΝΑΓΙΩΤΟΠΟΥΛΟΥ Ε ΔΙΚΑΙΟΛ ΑΠΟΣΠ Α 2019.pdf#V#ΨΥΛΟΠΑΝΑΓΙΩΤΟΠΟΥΛΟΥ Ε ΔΙΚΑΙΟΛ ΑΠΟΣΠ Β 2019.pdf#V#ΨΥΛΟΠΑΝΑΓΙΩΤΟΠΟΥΛΟΥ Ε ΔΙΚΑΙΟΛ ΑΠΟΣΠ Γ 2019.pdf#V#ΨΥΛΟΠΑΝΑΓΙΩΤΟΠΟΥΛΟΥ Ε ΔΙΚΑΙΟΛ ΑΠΟΣΠ Δ 2019.pdf</t>
  </si>
  <si>
    <t>ΨΥΛΟΠΑΝΑΓΙΩΤΟΠΟΥΛΟΥ</t>
  </si>
  <si>
    <t>ΑΡΕΤΗ</t>
  </si>
  <si>
    <t>ΖΗΣΙΜΟΠΟΥΛΟΥ</t>
  </si>
  <si>
    <t>49ο ΝΗΠΙΑΓΩΓΕΙΟ ΠΑΤΡΩΝ</t>
  </si>
  <si>
    <t>ΛΥΓΕΡΗ</t>
  </si>
  <si>
    <t>#V#Simp-compta19080711020.pdf#V#ΜΑΥΡΟΕΙΔΗ ΣΟΦΙΑ 158.pdf</t>
  </si>
  <si>
    <t>ΠΑΛΗΟΓΙΑΝΝΗ</t>
  </si>
  <si>
    <t>ΚΑΛΛΙΟΠΗ</t>
  </si>
  <si>
    <t>ΛΑΘΟΣ ΣΥΝΟΛΙΚΗ ΥΠΗΡΕΣΙΑ. ΦΕΚ ΔΙΟΡΙΣΜΟΥ 653/18-08-2009. ΣΥΝΟΛΙΚΗ ΥΠΗΡΕΣΙΑ 10 ΕΤΗ, 0 ΜΗΝΕΣ, 13 ΗΜΕΡΕΣ</t>
  </si>
  <si>
    <t>#V#ΣΥΥΠΗΡΕΤΗΣΗ ΒΑΓΕΝΑ 2019.pdf#V#ΕΝΤΟΠΙΟΤΗΤΑ ΟΙΚΟΓΕΝΕΙΑΚΗ ΚΑΤΑΣΤΑΣΗ 2019.pdf</t>
  </si>
  <si>
    <t>ΒΑΓΕΝΑ</t>
  </si>
  <si>
    <t>ΜΕΛΠΟΜΕΝΗ</t>
  </si>
  <si>
    <t>ΚΩΣΤΟΥΛΙΑ</t>
  </si>
  <si>
    <t>ΟΛΟΗΜΕΡΟ ΝΗΠΙΑΓΩΓΕΙΟ ΜΑΝΕΣΙΟΥ - ΝΗΠΙΑΓΩΓΕΙΟ ΜΑΝΕΣΙΟΥ</t>
  </si>
  <si>
    <t>ΛΟΥΚΙ</t>
  </si>
  <si>
    <t>ΠΕΤΡΟΠΟΥΛΟΣ</t>
  </si>
  <si>
    <t>9ο ΔΗΜΟΤΙΚΟ ΣΧΟΛΕΙΟ ΑΙΓΙΟΥ</t>
  </si>
  <si>
    <t>ΑΓΑΠΗ</t>
  </si>
  <si>
    <t>ΠΑΠΑΓΙΑΝΝΗ</t>
  </si>
  <si>
    <t>ΜΙΧΑΛΗΣ</t>
  </si>
  <si>
    <t>ΔΗΜΟΤΙΚΟ ΣΧΟΛΕΙΟ ΑΡΛΑΣ</t>
  </si>
  <si>
    <t>SHPRESA</t>
  </si>
  <si>
    <t>ΕΡΥΜΑΝΘΟΥ</t>
  </si>
  <si>
    <t>#V#20190808090440621.pdf</t>
  </si>
  <si>
    <t>ΡΕΓΚΟΥΤΑ</t>
  </si>
  <si>
    <t>ΛΑΜΠΡΙΝΗ</t>
  </si>
  <si>
    <t>ΦΟΙΤΗΣΗ ΕΞΑΠΟΣΤΑΣΕΩΣ, ΣΕ ΕΤΗΣΙΟ ΠΡΟΓΡΑΜΜΑ ΕΙΔΙΚΗΣ ΑΓΩΓΗΣ ΚΑΙ ΜΟΥΣΙΚΟΠΑΙΔΑΓΩΓΙΚΗΣ ΣΤΟ ΠΑΝΕΠΙΣΤΗΜΙΟ ΑΙΓΑΙΟΥ</t>
  </si>
  <si>
    <t>#V#ΓΙΑΝΝΟΥΛΑ1.jpg#V#ΓΙΑΝΝΟΥΛΑ2.jpg#V#ΓΙΑΝΝΟΥΛΑ3.jpg#V#ΓΙΑΝΝΟΥΛΑ4α.jpg#V#ΓΙΑΝΝΟΥΛΑ4β.jpg#V#ΓΙΑΝΝΟΥΛΑ4γ.jpg#V#ΓΙΑΝΝΟΥΛΑ5.jpg</t>
  </si>
  <si>
    <t>ΓΙΑΝΝΟΥΛΑ</t>
  </si>
  <si>
    <t>ΔΕΛΗΓΙΑΝΝΗ</t>
  </si>
  <si>
    <t>#V#Κατερίνα Καραχάλιου δικαιολογητικά.pdf</t>
  </si>
  <si>
    <t>ΚΑΡΑΧΑΛΙΟΥ</t>
  </si>
  <si>
    <t>ΔΗΜΟΤΙΚΟ ΣΧΟΛΕΙΟ ΣΑΝΤΑΜΕΡΙΟΥ</t>
  </si>
  <si>
    <t>#V#ΒΕΒΑΙΩΣΗ ΑΣΦΑΛΙΣΗΣ ΣΥΖΥΓΟΥ.pdf#V#ΒΕΒΑΙΩΣΗ ΕΡΓΟΔΟΤΗ.pdf#V#ΕΙΣΦΟΡΕΣ ΣΥΖΥΓΟΥ..pdf#V#ΕΙΣΦΟΡΕΣ ΣΥΖΥΓΟΥ.pdf#V#ΠΙΣΤΟΠΟΙΗΤΙΚΟ ΟΙΚ. ΚΑΤΑΣΤ...pdf#V#ΠΙΣΤΟΠΟΙΗΤΙΚΟ ΟΙΚ.ΚΑΤ..pdf#V#ΠΙΣΤΟΠΟΙΗΤΙΚΟ ΟΙΚ.ΚΑΤΑΣΤ..pdf</t>
  </si>
  <si>
    <t>ΔΗΜΑΚΗ</t>
  </si>
  <si>
    <t>Αιγίου</t>
  </si>
  <si>
    <t>Έχω αποσπαστεί σε ΣΜΕΑΕ. Επισυνάπτω : α)Το δίπλωμα μετεκπαίδευσης στην ειδική αγωγή και β)Τη βεβαίωση οικογενειακής κατάστασης</t>
  </si>
  <si>
    <t>#V#IMG_20190412_0001.pdf</t>
  </si>
  <si>
    <t>ΝΙΚΟΛΑΚΟΠΟΥΛΟΥ</t>
  </si>
  <si>
    <t>ΠΟΛΥΤΙΜΟΣ</t>
  </si>
  <si>
    <t>ΕΡΑΣΜΙΑ</t>
  </si>
  <si>
    <t>#V#σουλιωτη.1.jpg#V#σουλιωτη.2.jpg#V#σουλιωτη.3.jpg#V#σουλιωτη.4.jpg</t>
  </si>
  <si>
    <t>ΣΤΥΛΙΑΝΗ</t>
  </si>
  <si>
    <t>Στις περιοδικές δηλώσεις ΦΠΑ λείπει το χρονικό διάστημα από Οκτώβριο 2018 - Δεκέμβριος 2018.Δεν κατάφερα να το βρω λόγω απουσίας του λογιστή. Αν υπάρξει πρόβλημα με την υπηρεσία ,παρακαλώ ενημερώστε με προκειμένου να το προσκομίσω.</t>
  </si>
  <si>
    <t>#V#SKMBT_C45419080810480.pdf</t>
  </si>
  <si>
    <t>ΜΠΕΡΔΕΝΗ</t>
  </si>
  <si>
    <t>ΦΩΤΙΟ</t>
  </si>
  <si>
    <t>1/ΘΕΣΙΟ ΟΛΟΗΜΕΡΟ ΝΗΠΙΑΓΩΓΕΙΟ ΔΑΦΝΗΣ</t>
  </si>
  <si>
    <t>ΑΙΚΑΤ</t>
  </si>
  <si>
    <t>ΠΟΤΟΥ</t>
  </si>
  <si>
    <t>ΑΝΔΡΕΑΣ</t>
  </si>
  <si>
    <t>26ο ΔΗΜΟΤΙΚΟ ΣΧΟΛΕΙΟ ΠΑΤΡΑΣ</t>
  </si>
  <si>
    <t>ΦΙΛΙΑ</t>
  </si>
  <si>
    <t>ΝΗΠΙΑΓΩΓΕΙΟ ΚΑΛΑΒΡΥΤΩΝ</t>
  </si>
  <si>
    <t>ΑΣΗΜΩ</t>
  </si>
  <si>
    <t>Εκπόνηση διδακτορικής διατριβής με ερευνητικό πεδίο και συνάφεια στην πρωτοβάθμια εκπαίδευση.</t>
  </si>
  <si>
    <t>#V#Εκπόνηση Phd.pdf#V#Βεβαίωση εντοπιότητας.pdf</t>
  </si>
  <si>
    <t>ΣΠΥΡΟΠΟΥΛΟΥ</t>
  </si>
  <si>
    <t>ΠΕ91.01</t>
  </si>
  <si>
    <t>ΜΑΡΙΑΝΘΗ</t>
  </si>
  <si>
    <t>ΔΙΑΜΑΝΤΕΛΛΗ</t>
  </si>
  <si>
    <t>3ο ΔΗΜΟΤΙΚΟ ΣΧΟΛΕΙΟ ΠΑΡΑΛΙΑΣ ΠΑΤΡΩΝ</t>
  </si>
  <si>
    <t>ΗΛΕΚΤΡΑ</t>
  </si>
  <si>
    <t>ΝΤΑΣΗ</t>
  </si>
  <si>
    <t>40ο ΔΗΜΟΤΙΚΟ ΣΧΟΛΕΙΟ ΠΑΤΡΩΝ</t>
  </si>
  <si>
    <t>Ο σύζυγος μου ονομάζεται Αθανάσιος Παπαλαζάρου με ειδικότητα ΠΕ70 και οργανική θέση στο 20ο Δημ. Πατρών</t>
  </si>
  <si>
    <t>#V#20190808122412527.pdf</t>
  </si>
  <si>
    <t>ΧΡΥΣΟΒΕΡΓΗ</t>
  </si>
  <si>
    <t>#V#20190808182029790.pdf#V#20190808103852509.pdf</t>
  </si>
  <si>
    <t>ΤΣΙΜΠΟΥΞΗΣ</t>
  </si>
  <si>
    <t>ΝΑΥΣΙΚΑ</t>
  </si>
  <si>
    <t>Η ΚΟΡΗ ΜΟΥ ΝΙΚΟΛΙΝΑ ΚΑΛΟΓΕΡΗ ΔΙΝΕΙ ΦΕΤΟΣ ΠΑΝΕΛΛΗΝΙΕΣ ΕΞΕΤΑΣΕΙΣ ΚΑΙ ΕΠΙΘΥΜΩ ΝΑ ΤΟΠΟΘΕΤΗΘΩ ΣΕ ΕΝΑ ΣΧΟΛΕΙΟ ΜΕ ΠΛΗΡΕΣ ΩΡΑΡΙΟ ΚΟΝΤΑ ΣΤΟ ΣΧΟΛΕΙΟ ΤΟΥ ΠΑΙΔΙΟΥ ΜΟΥ (2 ΓΕΛ ΠΑΤΡΩΝ )ΠΡΟΚΕΙΜΕΝΟΥ ΝΑ ΜΠΟΡΩ ΝΑ ΤΟ ΔΙΕΥΚΟΛΥΝΩ ΣΤΙΣ ΜΕΤΑΚΙΝΗΣΕΙΣ ΤΟΥ ΚΑΙ ΣΕ ΟΤΙ ΑΛΛΟ ΧΡΕΙΑΣΤΕΙ ΚΑΘΩΣ Η ΣΥΖΥΓΟΣ ΜΟΥ ΕΙΝΑΙ ΕΛΕΥΘΕΡΟΣ ΕΠΑΓΓΕΛΜΑΤΙΑΣ ΚΑΙ ΛΟΓΩ ΕΡΓΑΣΙΑΣ ΑΠΟΥΣΙΑΖΕΙ ΣΥΧΝΑ ΕΚΤΟΣ ΠΑΤΡΩΝ. ΕΠΙΠΛΕΟΝ ΖΗΤΩ ΤΗ ΔΙΕΥΚΟΛΥΝΣΗ ΑΥΤΗ ΚΑΙ ΛΟΓΩ ΤΟΥ ΟΤΙ ΕΧΩ ΔΥΟ ΗΛΙΚΙΩΜΕΝΟΥΣ ΓΟΝΕΙΣ ΜΕ ΠΡΟΒΛΗΜΑΤΑ ΥΓΕΙΑΣ ΤΩΝ ΟΠΟΙΩΝ ΕΧΩ ΤΗ ΦΡΟΝΤΙΔΑ.</t>
  </si>
  <si>
    <t>#V#appConfirmation (1) Νικολινα αρχικη αιτηση γελ2 (1).pdf</t>
  </si>
  <si>
    <t>ΚΑΛΟΓΕΡΗΣ</t>
  </si>
  <si>
    <t>ΔΗΜΟΤΙΚΟ ΣΧΟΛΕΙΟ ΡΟΪΤΙΚΩΝ</t>
  </si>
  <si>
    <t>ΡΙΟΝ-ΠΑΤΡΩΝ</t>
  </si>
  <si>
    <t>ΠΗΤΤΑ</t>
  </si>
  <si>
    <t>ΠΕ08</t>
  </si>
  <si>
    <t>#V#IMG_20190807_0002.pdf</t>
  </si>
  <si>
    <t>ΠΑΝΑΓΟΠΟΥΛΟΥ</t>
  </si>
  <si>
    <t>2ο ΔΗΜΟΤΙΚΟ ΣΧΟΛΕΙΟ ΑΙΓΙΟΥ</t>
  </si>
  <si>
    <t>#V#Κουρκουμέλη Ακριβή.pdf</t>
  </si>
  <si>
    <t>ΑΚΡΙΒΗ</t>
  </si>
  <si>
    <t>ΚΟΥΡΚΟΥΜΕΛΗ</t>
  </si>
  <si>
    <t>41 ΝΗΠΙΑΓΩΓΕΙΟ ΠΑΤΡΩΝ</t>
  </si>
  <si>
    <t>ΓΡΗΓΟΡΙΑ</t>
  </si>
  <si>
    <t>Παιονίας Κιλκίς</t>
  </si>
  <si>
    <t>#V#Δικαιολογητικά.pdf</t>
  </si>
  <si>
    <t>ΓΟΥΛΑ</t>
  </si>
  <si>
    <t>ΛΑΡΙΣΑΙΩΝ</t>
  </si>
  <si>
    <t>ΕΑΝ ΕΙΝΑΙ ΕΦΙΚΤΟ Η ΑΙΤΗΣΗ ΜΟΥ ΝΑ ΕΞΕΤΑΣΤΕΙ ΜΑΖΙ ΜΕ ΤΗΣ ΣΥΖΥΓΟΥ ΜΟΥ ΣΤΑΥΛΙΩΤΗΣ ΛΕΜΟΝΙΑΣ (ΠΕ 70) ΑΜ:620548 ΑΠΟΣΠΑΣΜΕΝΗΣ ΕΠΙΣΗΣ ΣΤΟ ΠΥΣΠΕ ΑΧΑΙΑΣ , ΠΡΟΚΕΙΜΕΝΟΥ ΝΑ ΤΟΠΟΘΕΤΗΘΟΥΜΕ ΣΤΟ ΙΔΙΟ Η ΣΕ ΓΕΙΤΟΝΙΚΑ ΣΧΟΛΕΙΑ,ΛΟΓΩ ΤΗΣ ΦΟΙΤΗΣΗΣ ΤΟΥ ΠΑΙΔΙΟΥ ΜΑΣ ΣΕ ΠΑΙΔΙΚΟ ΣΤΑΘΜΟ.</t>
  </si>
  <si>
    <t>#V#οικογενειακη κατασταση.pdf</t>
  </si>
  <si>
    <t>ΚΑΛΚΑΝΤΕΡΑΣ</t>
  </si>
  <si>
    <t>ΑΛΕΞΑΝΔΡΟΣ</t>
  </si>
  <si>
    <t>ΑΚΡΙΒΟΥΛΑ</t>
  </si>
  <si>
    <t>ΑΝ ΕΙΝΑΙ ΕΦΙΚΤΟ Η ΑΙΤΗΣΗ ΜΟΥ ΝΑ ΕΞΕΤΑΣΤΕΙ ΜΑΖΙ ΜΕ ΤΟΥ ΣΥΖΥΓΟΥ ΜΟΥ ΚΑΛΚΑΝΤΕΡΑ ΕΥΑΓΓΕΛΟΥ (ΠΕ 70) ΑΜ:702548 ΑΠΟΣΠΑΣΜΕΝΟΥ ΕΠΙΣΗΣ ΣΤΟ ΠΥΣΠΕ ΑΧΑΙΑΣ ΠΡΟΚΕΙΜΕΝΟΥ ΝΑ ΤΟΠΟΘΕΤΗΘΟΥΜΕ ΣΤΟ ΙΔΙΟ Η ΓΕΙΤΟΝΙΚΑ ΣΧΟΛΕΙΑ ,ΛΟΓΩ ΤΗΣ ΦΟΙΤΗΣΗΣ ΤΟΥ ΠΑΙΔΙΟΥ ΜΑΣ ΣΕ ΠΑΙΔΙΚΟ ΣΤΑΘΜΟ.</t>
  </si>
  <si>
    <t>ΛΕΜΟΝΙΑ</t>
  </si>
  <si>
    <t>ΣΤΑΥΛΙΩΤΗ</t>
  </si>
  <si>
    <t>Αιγιάλειας</t>
  </si>
  <si>
    <t>Αποσπάζομαι στο 4ο δημοτικό σχολείο Αιγίου, στην περίπτωση κενής θέσης, λόγο φοίτησης των τέκνων μου στο εν λόγο σχολείο. Η εργασίας της συζύγου είναι στην Πάτρα, με αποτέλεσμα να έχω όλη την εποπτεία των παιδιών τις πρωινές ώρες. Η απόσπαση μου στο ίδιο σχολείο με διευκολύνει στην αρτιότερη πραγματοποίηση των εκπαιδευτικών αλλά και οικογενειακών μου υποχρεώσεων.</t>
  </si>
  <si>
    <t>ΚΩΣΤΑΡΙΔΗΣ</t>
  </si>
  <si>
    <t>ΣΤΑΜΑΤΙΟΣ</t>
  </si>
  <si>
    <t>7ο ΔΗΜΟΤΙΚΟ ΣΧΟΛΕΙΟ ΑΙΓΙΟΥ</t>
  </si>
  <si>
    <t>ΑΛΕΞΙΑ</t>
  </si>
  <si>
    <t>ΒΓΕΝΟΠΟΥΛΟΥ</t>
  </si>
  <si>
    <t>53ο ΝΗΠΙΑΓΩΓΕΙΟ ΠΑΤΡΩΝ</t>
  </si>
  <si>
    <t>ΠΟΛΥΔΩΡΑ</t>
  </si>
  <si>
    <t>#V#Scan1.pdf#V#Scan2.pdf#V#Βεβαίωση αναπηρίας γονέα.pdf</t>
  </si>
  <si>
    <t>ΙΩΑΝΝΙΔΟΥ</t>
  </si>
  <si>
    <t>ΝΗΠΙΑΓΩΓΕΙΟ ΧΑΛΑΝΔΡΙΤΣΑΣ</t>
  </si>
  <si>
    <t>#V#ΓΝΩΜΑΤΕΥΣΗ ΠΟΣΟΣΤΟ ΑΝΑΠΗΡΙΑΣ.pdf</t>
  </si>
  <si>
    <t>ΛΑΜΠΡΟΠΟΥΛΟΥ</t>
  </si>
  <si>
    <t>ΛΑΜΠΡΟΣ</t>
  </si>
  <si>
    <t>#V#ΒΕΒΑΙΩΣΗ ΦΟΙΤΗΣΗΣ ΠΕΤΑΠΤΥΧΙΑΚΟ ΛΑΜΠΡΑΚΑΚΗ.pdf</t>
  </si>
  <si>
    <t>ΛΑΜΠΡΑΚΑΚΗ</t>
  </si>
  <si>
    <t>ΛΙΑΚΟΠΟΥΛΟΥ</t>
  </si>
  <si>
    <t>ΑΙΚΑΤΕΡ</t>
  </si>
  <si>
    <t>#V#ΔΙΚΑΙΟΛΟΓΗΤΙΚΑ ΑΠΟΣΠΑΣΗΣ 2019_ΓΕΡΟΝΤΙΝΗ_ΠΕ 60.pdf</t>
  </si>
  <si>
    <t>ΑΡΓΥΡΗ</t>
  </si>
  <si>
    <t>ΓΕΡΟΝΤΙΝΗ</t>
  </si>
  <si>
    <t>Λόγω της πρόσφατης (από 5-8-2019) πρόσληψης της συζύγου μου Αγγελικής Κοτοπούλη του Δημητρίου σε ιδιωτική επιχείρηση (βιβλιοπωλείο) του Δήμου Πατρέων, δηλώνω υπευθύνως ότι θα προσκομίσω σε σας τη Βεβαίωση Εργοδότη με τα περιλαμβανόμενα σ αυτή ασφαλιστικά στοιχεία (ένσημα) μόλις αυτά εκδοθούν από την αρμόδια Υπηρεσία του ΙΚΑ.</t>
  </si>
  <si>
    <t>#V#Πιστοποιητικό οικογενειακής καταστάσεως με εντοπιότητα ΚΑΡΑΜΠΟΥΛΗ ΠΑΝΑΓΙΩΤΗ.pdf#V#Αναγγελία πρόσληψης ΚΟΤΟΠΟΥΛΗ ΑΓΓΕΛΙΚΗΣ 01.jpg#V#Αναγγελία πρόσληψης ΚΟΤΟΠΟΥΛΗ ΑΓΓΕΛΙΚΗΣ 02.jpg#V#Αναγγελία πρόσληψης ΚΟΤΟΠΟΥΛΗ ΑΓΓΕΛΙΚΗΣ 03.jpg#V#Βεβαίωση πρόσληψης ΚΟΤΟΠΟΥΛΗ ΑΓΓΕΛΙΚΗΣ.pdf</t>
  </si>
  <si>
    <t>ΚΑΡΑΜΠΟΥΛΗΣ</t>
  </si>
  <si>
    <t>ΔΗΜΟΤΙΚΟ ΣΧΟΛΕΙΟ ΕΛΑΙΩΝΑ ΑΙΓΙΑΛΕΙΑΣ</t>
  </si>
  <si>
    <t>#V#δικαιολογητικα αποσπασης.pdf</t>
  </si>
  <si>
    <t>ΣΤΑΜΑΤΙΝΑ</t>
  </si>
  <si>
    <t>ΚΑΤΣΟΥΛΗ</t>
  </si>
  <si>
    <t>#V#ΠΙΣΤΟΠΟΙΗΤΙΚΟ ΕΝΤΟΠΙΟΤΗΤΑΣ ΦΩΚΑ ΕΠΑΜ..pdf</t>
  </si>
  <si>
    <t>ΕΠΑΜΕΙΝΩΝΔΑΣ</t>
  </si>
  <si>
    <t>ΦΩΚΑΣ</t>
  </si>
  <si>
    <t>ΣΤΑΥΡΑΓΓ</t>
  </si>
  <si>
    <t>17ο ΔΗΜΟΤΙΚΟ ΣΧΟΛΕΙΟ ΠΑΤΡΩΝ</t>
  </si>
  <si>
    <t>ΛΑΘΟΣ ΣΥΝΟΛΙΚΗΣ ΥΠΗΡΑΣΙΑΣ. 13 ΕΤΗ 8 ΜΗΝΕΣ ΚΑΙ 26 ΗΜΕΡΕΣ ΕΙΧΑ ΕΩΣ 14-4-2019, ΟΧΙ ΜΕΧΡΙ 31-8-19 ΠΟΥ ΑΝΑΓΡΑΦΕΤΑΙ.</t>
  </si>
  <si>
    <t>#V#ΕΝΤΟΠΙΟΤΗΤΑ ΠΑΝΑΓΟΠΟΥΛΟΥ ΕΛΕΝΗ ΠΕ11.pdf</t>
  </si>
  <si>
    <t>#V#20190807121819032.pdf</t>
  </si>
  <si>
    <t>ΜΕΤΑΞΑ</t>
  </si>
  <si>
    <t>ΓΕΡΑΣΙΜΑΓΓΕΛΟΣ</t>
  </si>
  <si>
    <t>60ο ΔΗΜΟΤΙΚΟ ΣΧΟΛΕΙΟ ΠΑΤΡΩΝ</t>
  </si>
  <si>
    <t>ΠΑΡΑΣΚΕ</t>
  </si>
  <si>
    <t>#V#ΕΝΤΟΠΙΟΤΗΤΑ,ΣΥΝΥΠΗΡΕΤΗΣΗ.pdf#V#ΒΕΒΑΙΩΣΗ ΕΡΓΑΣΙΑΣ .pdf</t>
  </si>
  <si>
    <t>ΣΚΟΡΔΑ</t>
  </si>
  <si>
    <t>ΠΑΣΧΩ ΑΠΟ ΣΑΚΧΑΡΩΔΗ ΔΙΑΒΗΤΗ ΤΥΠΟΥ 1 ΙΝΣΟΥΛΙΝΟΕΞΑΡΤΩΜΕΝΟ ΚΙ ΕΠΙΘΥΜΩ ΝΑ ΑΠΟΣΠΑΣΤΩ ΟΣΟ ΠΙΟ ΚΟΝΤΑ ΓΙΝΕΤΑΙ ΣΤΗΝ ΟΙΚΙΑ ΜΟΥ ΠΡΟΚΕΙΜΕΝΟΥ ΝΑ ΒΡΙΣΚΟΜΑΙ ΚΟΝΤΑ ΣΤΟΝ ΙΑΤΡΟ ΜΟΥ ΚΑΙ ΣΤΟ ΝΟΣΟΚΟΜΕΙΟ ΣΕ ΠΕΡΙΠΤΩΣΗ ΥΠΟΓΛΥΚΑΙΜΙΚΟΥ ΣΟΚ Η ΟΠΟΙΑΣΔΗΠΟΤΕ ΑΛΛΗΣ ΕΠΙΠΛΟΚΗΣ.</t>
  </si>
  <si>
    <t>#V#20190809101927561.pdf</t>
  </si>
  <si>
    <t>ΘΕΟΦΙΛΑΤΟΥ</t>
  </si>
  <si>
    <t>ΓΕΡΑΣΙΜΟΚΩΣΤΑΣ</t>
  </si>
  <si>
    <t>#V#Πιστοποιητικό_Οικογενειακής_Κατάστασης.pdf#V#Πιστοποιητικό_Εντοποιότητυας.pdf#V#ΠΙΣΤΟΠΟΙΗΤΙΚΟ ΠΟΛΥΤΕΚΝΙΚΗΣ ΙΔΙΟΤΗΤΑΣ.pdf#V#Μεταπτυχιακό.jpg#V#Αναγνώριση_Μεταπτυχιακού.pdf</t>
  </si>
  <si>
    <t>2ο ΔΗΜΟΤΙΚΟ ΣΧΟΛΕΙΟ ΠΑΡΑΛΙΑΣ</t>
  </si>
  <si>
    <t>ΧΑΡΙΚ</t>
  </si>
  <si>
    <t>ΓΙΑΝΝΑΚΟΠΟΥΛΟΥ</t>
  </si>
  <si>
    <t>ΣΑΝΤΡΑ</t>
  </si>
  <si>
    <t>#V#ΓΑΡΙΝΗ ΠΑΝΑΓ-Βεβαιωση.pdf</t>
  </si>
  <si>
    <t>ΓΑΡΙΝΗ</t>
  </si>
  <si>
    <t>48ο ΔΗΜΟΤΙΚΟ ΣΧΟΛΕΙΟ ΠΑΤΡΩΝ</t>
  </si>
  <si>
    <t>#V#Οικογ.Κατάσταση, Εντοπιότητα.pdf#V#Συνυπηρέτηση.pdf#V#Γνωμάτευση1.pdf#V#Γνωμάτευση2.pdf</t>
  </si>
  <si>
    <t>ΣΩΤΗΡΟΠΟΥΛΟΣ</t>
  </si>
  <si>
    <t>1ο ΔΗΜΟΤΙΚΟ ΣΧΟΛΕΙΟ ΟΒΡΥΑΣ</t>
  </si>
  <si>
    <t>Το δεύτερο τέκνο μου Λάμπρος Βασίλειος Πλούμης έχει γνωμάτευση για δυσλεξία από ΚΕΔΔΥ. Το σχολικό έτος 2019-2020 θα φοιτήσει στη Γ΄Λυκείου.</t>
  </si>
  <si>
    <t>#V#1 ΟΙΚΟΓΕΝΕΙΑΚΗ -ΕΝΤΟΠΙΟΤΗΤΑ.pdf#V#2 ΟΙΚΟΓΕΝΕΙΑΚΗ -ΕΝΤΟΠΙΟΤΗΤΑ.pdf#V#ΦΟΙΤΗΣΗ ΝΙΚΟΣ.pdf#V#ΚΕΔΔΥ ΛΑΜΠΡΟΣ 1.pdf#V#ΚΕΔΔΥ ΛΑΜΠΡΟΣ 2.pdf#V#ΚΕΔΔΥ ΛΑΜΠΡΟΣ 3.pdf</t>
  </si>
  <si>
    <t>ΓΚΕΚΑ</t>
  </si>
  <si>
    <t>ΑΠΟΣΤΟΛΟΣ</t>
  </si>
  <si>
    <t>ΛΑΘΟΣ ΣΤΗΝ ΟΡΓΑΝΙΚΗ ΘΕΣΗ. ΔΕΝ ΕΙΜΑΙ ΣΤΗ ΔΙΑΘΕΣΗ ΤΟΥ ΠΥΣΠΕ. ΤΟΠΟΘΕΤΗΘΗΚΑ ΣΤΟ Ν/Γ ΚΛΕΙΤΟΡΙΑΣ ΣΤΙΣ 08/08/2019 ΚΑΤΑ ΤΗΝ Γ΄ΦΑΣΗ ΜΕΤΑΘΕΣΕΩΝ</t>
  </si>
  <si>
    <t>ΡΑΦΑΗΛ</t>
  </si>
  <si>
    <t>ΔΙΟΝΥΣΙΑ</t>
  </si>
  <si>
    <t>ΣΑΛΟΓΙΑΝΝΗ</t>
  </si>
  <si>
    <t>ΚΟΚΚΙΝΗ</t>
  </si>
  <si>
    <t>ΝΗΠΙΑΓΩΓΕΙΟ ΣΑΓΑΙΙΚΩΝ</t>
  </si>
  <si>
    <t>#V#οικογενειακή κατάσταση και εντοπιότητα (1).jpg#V#οικογενειακή κατάσταση και εντοπιότητα (2).jpg#V#οικογενειακή κατάσταση και εντοπιότητα (3).jpg#V#επιδομα ανεργιας 2019 συζύγου.jpg#V#κάρτα ανεργίας συζύγου 2019.jpg#V#πιστοποίηση αναπηρίας 1.jpg#V#πιστοποίηση αναπηρίας 2.jpg</t>
  </si>
  <si>
    <t>ΔΗΜΟΤΙΚΟ ΣΧΟΛΕΙΟ ΕΡΥΜΑΝΘΕΙΑΣ</t>
  </si>
  <si>
    <t>ΧΑΛΚΙΟΠΟΥΛΟΥ</t>
  </si>
  <si>
    <t>ΚΑΡΒΕΛΑ</t>
  </si>
  <si>
    <t>ΝΗΠΙΑΓΩΓΕΙΟ ΑΡΛΑΣ</t>
  </si>
  <si>
    <t>Από τις 30-8-2019 έχω εντοπιότητα στον δήμο Πατρέων όπως προκύπτει από το ποιστοποιητικό οικογενειακής κατάστασης.</t>
  </si>
  <si>
    <t>#V#img20190808_14491185.pdf</t>
  </si>
  <si>
    <t>ΜΑΤΗΣ</t>
  </si>
  <si>
    <t>ΕΥΑΓΓΕΛΗ</t>
  </si>
  <si>
    <t>#V#Οικογενειακή Κατάσταση.pdf</t>
  </si>
  <si>
    <t>ΜΑΡΑΓΚΟΥ</t>
  </si>
  <si>
    <t>ΜΙΧΑΗΛ</t>
  </si>
  <si>
    <t>Δήμος Πατρέων</t>
  </si>
  <si>
    <t>ΜΑΡΙΑ-ΜΑΡΙΝΑ</t>
  </si>
  <si>
    <t>ΚΛΗΜΑΤΑ</t>
  </si>
  <si>
    <t>Πατρων</t>
  </si>
  <si>
    <t>ΔΙΑΜΑΝΤΟΠΟΥΛΟΥ</t>
  </si>
  <si>
    <t>ΔΗΜΟΤΙΚΟ ΣΧΟΛΕΙΟ ΛΑΚΚΟΠΕΤΡΑΣ</t>
  </si>
  <si>
    <t>#V#pist_oikog_kat_entop.pdf</t>
  </si>
  <si>
    <t>ΛΑΤΣΗΣ</t>
  </si>
  <si>
    <t>24ο ΔΗΜΟΤΙΚΟ ΣΧΟΛΕΙΟ ΠΑΤΡΩΝ</t>
  </si>
  <si>
    <t>ΠΑΡΑΣΚΕΥΟΠΟΥΛΟΥ</t>
  </si>
  <si>
    <t>ΝΗΠΙΑΓΩΓΕΙΟ ΛΟΥΣΙΚΩΝ</t>
  </si>
  <si>
    <t>ΠΑΝΩΡΑΙΑ</t>
  </si>
  <si>
    <t>Πατρεων/</t>
  </si>
  <si>
    <t>ΣΑΣ ΥΠΟΒΑΛΛΩ ΤΑ ΠΑΡΑΚΑΤΩ ΔΙΚΑΙΟΛΟΓΗΤΙΚΑ : ΠΙΣΤΟΠΟΙΗΤΙΚΟ ΟΙΚΟΓΕΝΕΙΑΚΗΣ ΚΑΤΑΣΤΑΣΗΣ , ΒΕΒΑΙΩΣΗ ΑΣΦΑΛΙΣΤΙΚΟΥ ΦΟΡΕΑ ΤΟΥ ΣΥΖΥΓΟΥ ΜΟΥ ΓΙΑ ΣΥΝΥΠΗΡΕΤΗΣΗ, ΠΙΣΤΟΠΟΙΗΤΙΚΟ ΕΝΤΟΠΙΟΤΗΤΑΣ</t>
  </si>
  <si>
    <t>#V#ΠΗΝΕΛΟΠΗ.pdf</t>
  </si>
  <si>
    <t>ΣΑΚΚΑ</t>
  </si>
  <si>
    <t>#V#ΠΙΣΤΟΠΟΙΗΤΙΚΟ ΟΙΚΟΓΕΝΕΙΑΚΗΣ ΚΑΤΑΣΤΑΣΗΣ.pdf#V#ΒΕΒΑΙΩΣΗ ΣΥΝΥΠΗΡΕΤΗΣΗΣ.pdf#V#ΒΕΒΑΙΩΣΗ ΣΠΟΥΔΩΝ.pdf</t>
  </si>
  <si>
    <t>ΓΚΛΕΤΟΥ</t>
  </si>
  <si>
    <t>ΚΡΕΤΣΗ</t>
  </si>
  <si>
    <t>ΕΥΑΓΓ</t>
  </si>
  <si>
    <t>πηνειου</t>
  </si>
  <si>
    <t>ΑΡΑΒΑΝΗΣ</t>
  </si>
  <si>
    <t>ΑΧΙΛΛΕΑΣ</t>
  </si>
  <si>
    <t>ΔΗΜΟΤΙΚΟ ΣΧΟΛΕΙΟ ΜΙΝΤΙΛΟΓΛΙOY</t>
  </si>
  <si>
    <t>ΚΟΥΦΟΥ</t>
  </si>
  <si>
    <t>ΔΗΜΟΤΙΚΟ ΣΧΟΛΕΙΟ ΣΚΕΠΑΣΤΟΥ</t>
  </si>
  <si>
    <t>ΒΑΣΙΛΙΚ</t>
  </si>
  <si>
    <t>ΣΤΑΦΙΔΑΣ</t>
  </si>
  <si>
    <t>ΕΥΡΥΒΙΑΔ</t>
  </si>
  <si>
    <t>ΟΥΡΑΝ</t>
  </si>
  <si>
    <t>ΚΟΥΤΣΟΓΙΑΝΝΗ</t>
  </si>
  <si>
    <t>2ο ΝΗΠΙΑΓΩΓΕΙΟ ΠΑΤΡΩΝ</t>
  </si>
  <si>
    <t>ΔΥΤΙΚΗΣ ΑΧΑΙΑΣ</t>
  </si>
  <si>
    <t>ΓΙΑΝΝΑΚΟΠΟΥΛΟΣ</t>
  </si>
  <si>
    <t>#V#DOC.PDF</t>
  </si>
  <si>
    <t>1ο ΔΗΜΟΤΙΚΟ ΣΧΟΛΕΙΟ ΠΑΤΡΩΝ</t>
  </si>
  <si>
    <t>ΦΩΤΟΥΛΑ</t>
  </si>
  <si>
    <t>ΚΑΣΠΙΡΗ</t>
  </si>
  <si>
    <t>ΝΗΠΙΑΓΩΓΕΙΟ ΨΩΦΙΔΑΣ</t>
  </si>
  <si>
    <t>#V#img123.jpg#V#img124.jpg#V#img125.jpg#V#img126.jpg#V#img127.jpg#V#img128.jpg#V#img129.jpg#V#img130.jpg</t>
  </si>
  <si>
    <t>ΒΑΣΙΛΕΙΑ</t>
  </si>
  <si>
    <t>ΤΣΙΛΙΚΑ</t>
  </si>
  <si>
    <t>ΕΧΩ ΜΗΤΕΡΑ 85 ΕΤΩΝ ΠΟΥ ΧΡΕΙΑΖΕΤΑΙ ΝΑ ΤΗΝ ΦΡΟΝΤΙΖΩ. ΠΑΡΟΥΣΙΑΖΩ ΑΠΝΟΙΑ ΚΑΙ ΕΧΩ ΞΕΚΙΝΗΣΕΙ ΠΑΡΑΚΟΛΟΥΘΗΣΗ ΜΕ ΜΕΛΕΤΗ ΥΠΝΟΥ. ΕΧΩ ΤΗΝ ΚΟΡΗ ΜΟΥ ΚΑΤΕΡΙΝΑ ΖΩΤΟΥ ΠΟΥ ΣΠΟΥΔΑΖΕΙ.</t>
  </si>
  <si>
    <t>#V#ZOTOU0001 (1).pdf#V#oikogeniaki katastasi.jpg#V#oikogeniaki katastasi 2.jpg</t>
  </si>
  <si>
    <t>ΑΝΔΡΟΜΑΧΗ</t>
  </si>
  <si>
    <t>ΤΣΕΡΕΝΤΖΟΥΛΙΑ</t>
  </si>
  <si>
    <t>11ο ΝΗΠΙΑΓΩΓΕΙΟ ΑΙΓΙΟΥ</t>
  </si>
  <si>
    <t>#V#ΠΙΣΤΟΠΟΙΗΤΙΚΟ ΑΝΑΠΗΡΙΑΣ.pdf</t>
  </si>
  <si>
    <t>ΒΛΑΧΟΠΟΥΛΟΥ</t>
  </si>
  <si>
    <t>#V#DSC02582.JPG#V#DSC02583.JPG#V#DSC02584.JPG</t>
  </si>
  <si>
    <t>ΒΑΣΙΛΟΠΟΥΛΟΥ</t>
  </si>
  <si>
    <t>ΝΗΠΙΑΓΩΓΕΙΟ ΣΚΙΑΔΑ</t>
  </si>
  <si>
    <t>ΓΙΑΝΝΕΛΟΥ</t>
  </si>
  <si>
    <t>ΝΗΠΙΑΓΩΓΕΙΟ ΛΑΚΚΟΠΕΤΡΑΣ</t>
  </si>
  <si>
    <t>ΣΑΒΒΑΝΗ</t>
  </si>
  <si>
    <t>13ο ΝΗΠΙΑΓΩΓΕΙΟ ΠΑΤΡΩΝ</t>
  </si>
  <si>
    <t>ΦΟΙΤΩ ΣΕ ΠΡΟΠΤΥΧΙΑΚΟ ΠΡΟΓΡΑΜΜΑ ΤΟΥ ΕΛΛΗΝΙΚΟΥ ΑΝΟΙΚΤΟΥ ΠΑΝΕΠΙΣΤΗΜΙΟΥ ΜΕ ΕΔΡΑ ΤΗΝ ΠΑΤΡΑ</t>
  </si>
  <si>
    <t>ΑΡΙΣΤΑΡΧΟΥ</t>
  </si>
  <si>
    <t>#V#ErmisCert5101157.pdf</t>
  </si>
  <si>
    <t>ΑΥΓΕΡΙΝΟΠΟΥΛΟΥ</t>
  </si>
  <si>
    <t>47ο ΝΗΠΙΑΓΩΓΕΙΟ ΠΑΤΡΩΝ</t>
  </si>
  <si>
    <t>ΣΠΥΡΙ</t>
  </si>
  <si>
    <t>ΤΡΑΧΑΝΗ</t>
  </si>
  <si>
    <t>ΕΛΙΣΑΒΕΤ</t>
  </si>
  <si>
    <t>ΔΙΟΝΥΣΟΠΟΥΛΟΥ</t>
  </si>
  <si>
    <t>33ο ΝΗΠΙΑΓΩΓΕΙΟ ΠΑΤΡΩΝ</t>
  </si>
  <si>
    <t>#V#1.jpeg#V#2.jpeg#V#3.jpeg</t>
  </si>
  <si>
    <t>ΓΕΩΡΓΟΠΟΥΛΟΥ</t>
  </si>
  <si>
    <t>ΝΑΤΑΣΑ</t>
  </si>
  <si>
    <t>52ο ΔΗΜΟΤΙΚΟ ΣΧΟΛΕΙΟ ΠΑΤΡΩΝ</t>
  </si>
  <si>
    <t>ΡΟΥΛΑ</t>
  </si>
  <si>
    <t>ΕΥΣΤΑΘΙΑ</t>
  </si>
  <si>
    <t>ΜΕΛΙΤΣΟΠΟΥΛΟΥ</t>
  </si>
  <si>
    <t>πατρεων</t>
  </si>
  <si>
    <t>#V#DHMHTROPOULOU.pdf</t>
  </si>
  <si>
    <t>ΜΑΓΔΑΛΗΝΗ</t>
  </si>
  <si>
    <t>ΔΗΜΗΤΡΟΠΟΥΛΟΥ</t>
  </si>
  <si>
    <t>32ο ΔΗΜΟΤΙΚΟ ΣΧΟΛΕΙΟ ΠΑΤΡΩΝ</t>
  </si>
  <si>
    <t>#V#PDFsam_merge.pdf</t>
  </si>
  <si>
    <t>ΤΙΤΙΡΗ</t>
  </si>
  <si>
    <t>ΝΗΠΙΑΓΩΓΕΙΟ ΚΑΜΑΡΩΝ</t>
  </si>
  <si>
    <t>ΣΙΑΚΚΗΣ</t>
  </si>
  <si>
    <t>Υπέβαλα αίτηση βελτίωσης θέσης οριστικής τοποθέτησης το 2019</t>
  </si>
  <si>
    <t>ΕΡΑΤΩ</t>
  </si>
  <si>
    <t>ΠΑΣΧΑΛΙΔΟΥ</t>
  </si>
  <si>
    <t>ΑΙΡΕΤΟΣ ΟΤΑ</t>
  </si>
  <si>
    <t>#V#ΒΕΒΑΙΩΣΗ ΔΗΜ.ΣΥΜΒΟΥΛΟΥ.jpg</t>
  </si>
  <si>
    <t>ΘΕΟΔΩΡΟΠΟΥΛΟΣ</t>
  </si>
  <si>
    <t>ΘΕΟΧΑΡΗΣ</t>
  </si>
  <si>
    <t>ΔΗΜΟΤΙΚΟ ΣΧΟΛΕΙΟ ΜΙΧΟΪΟΥ</t>
  </si>
  <si>
    <t>#V#ΠΙΣΤΟΠΟΙΗΤΙΚΟ ΣΠΟΥΔΩΝ.jpg</t>
  </si>
  <si>
    <t>ΚΙΜΟΓΛΟΥ</t>
  </si>
  <si>
    <t>ΔΗΜΟΤΙΚΟ ΣΧΟΛΕΙΟ ΣΚΙΑΔΑ</t>
  </si>
  <si>
    <t>ΤΑΣΙΑ</t>
  </si>
  <si>
    <t>#V#βεβαίωση υπηρεσίας 2019.pdf#V#Π. ΟΙΚΟΓΕΝΕΙΑΚΗ ΚΑΤΑΣΤΑΣΗ 9-8-2019.PDF</t>
  </si>
  <si>
    <t>ΚΑΤΡΙΒΕΣΗ</t>
  </si>
  <si>
    <t>40ο ΝΗΠΙΑΓΩΓΕΙΟ ΠΑΤΡΩΝ</t>
  </si>
  <si>
    <t>#V#Οικογεν.κατασταση και εντοπιοτητα Παπαδ.pdf</t>
  </si>
  <si>
    <t>ΠΑΝΑΓΟΥΛΑ</t>
  </si>
  <si>
    <t>ΠΑΠΑΔΗΜΗΤΡΟΠΟΥΛΟΥ</t>
  </si>
  <si>
    <t>ΚΑΤΙΝΑ</t>
  </si>
  <si>
    <t>ΘΑ ΕΠΙΘΥΜΟΥΣΑ Η ΣΥΜΠΛΗΡΩΣΗ ΤΟΥ ΔΙΔΑΚΤΙΚΟΥ ΩΡΑΡΙΟΥ ΜΟΥ ΝΑ ΓΙΝΕΙ ΣΤΗΝ ΕΙΔΙΚΗ ΑΓΩΓΗ. Η ΠΡΟΥΠΗΡΕΣΙΑ ΜΟΥ ΣΤΗΝ ΕΙΔΙΚΗ ΑΓΩΓΗ ΕΙΝΑΙ 6 ΕΤΗ ΚΑΙ 19 ΗΜΕΡΕΣ.</t>
  </si>
  <si>
    <t>ΚΡΙΘΑΡΑΚΗΣ</t>
  </si>
  <si>
    <t>64ο ΔΗΜΟΤΙΚΟ ΣΧΟΛΕΙΟ ΠΑΤΡΩΝ</t>
  </si>
  <si>
    <t>ΣΕΡΑΦΕΙΜ</t>
  </si>
  <si>
    <t>1ο ΔΗΜΟΤΙΚΟ ΣΧΟΛΕΙΟ ΑΚΡΑΤΑΣ</t>
  </si>
  <si>
    <t>ΙΩΑΝΝΑΣ</t>
  </si>
  <si>
    <t>ΣΥΖΥΓΟΣ ΜΕΛΟΥΣ ΔΕΠ ΠΑΝ. ΠΑΤΡΩΝ (ΕΠΙΣΥΝΑΠΤΕΤΑΙ ΒΕΒΑΙΩΣΗ ΥΠΗΡΕΣΙΑΣ ΣΥΖΥΓΟΥ)</t>
  </si>
  <si>
    <t>#V#BEBAIOSH DEP 2019.pdf</t>
  </si>
  <si>
    <t>ΧΑΛΛΑ</t>
  </si>
  <si>
    <t>ΟΛΥΜΠΙΑ</t>
  </si>
  <si>
    <t>#V#ΠΙΣΤΟΠΟΙΗΤΙΚΟ ΓΕΝΝΗΣΗΣ.docx.pdf#V#ΠΙΣΤΟΠΟΙΗΤΙΚΟ ΟΙΚΟΓΕΝΕΙΑΚΗΣ ΚΑΤΑΣΤΑΣΗΣ.pdf</t>
  </si>
  <si>
    <t>ΔΟΜΝΙΚΗ</t>
  </si>
  <si>
    <t>ΑΔΕΛΦΟΠΟΥΛΟΥ</t>
  </si>
  <si>
    <t>ΑΝΔΡΟΝΙΚΗ</t>
  </si>
  <si>
    <t>#V#οικογενειακή κατάσταση-εντοπιότητα1.png#V#οικογενειακή κατάσταση-εντοπιότητα2.png#V#οικογενειακή κατάσταση-εντοπιότητα3.png#V#συνυπηρέτηση1.png#V#συνυπηρέτηση2.png#V#συνυπηρέτηση3.png#V#συνυπηρέτηση4.png</t>
  </si>
  <si>
    <t>ΠΑΝΤΑΖΗΣ</t>
  </si>
  <si>
    <t>ΤΖΑΡΑΣ</t>
  </si>
  <si>
    <t>ΣΤΕΦΑΝΙΑ</t>
  </si>
  <si>
    <t>#V#oik_kat_1.jpg#V#oik_kat_2.jpg#V#oik_kat_3.jpg#V#syn_1.jpg#V#syn_2.jpg#V#syn_3.jpg#V#syn_4.jpg#V#syn_5.pdf</t>
  </si>
  <si>
    <t>ΧΡΥΣΑΥΓΗ</t>
  </si>
  <si>
    <t>ΚΩΣΤΟΠΟΥΛΟΥ</t>
  </si>
  <si>
    <t>19ο ΔΗΜΟΤΙΚΟ ΣΧΟΛΕΙΟ ΠΑΤΡΩΝ</t>
  </si>
  <si>
    <t>ΘΕΡΜΗΣ</t>
  </si>
  <si>
    <t>ΤΣΙΟΛΑΚΗΣ</t>
  </si>
  <si>
    <t>50ο ΔΗΜΟΤΙΚΟ ΣΧΟΛΕΙΟ ΠΑΤΡΩΝ</t>
  </si>
  <si>
    <t>ΤΡΙΓΚΑ</t>
  </si>
  <si>
    <t>#V#Σπηλιοπούλου_Απόσπαση.PDF</t>
  </si>
  <si>
    <t>ΣΠΗΛΙΟΠΟΥΛΟΥ</t>
  </si>
  <si>
    <t>Ο σύζυγος Κοράκης Σωτήριος είναι εκπαιδευτικός Π.Ε. με οργανική θέση στο 35ο Δ. Σχ. Πατρών</t>
  </si>
  <si>
    <t>#V#Οικογ κατάσταση, εντοπιότητα.pdf#V#Πιστοποιητικό φοιτητικής ιδιότητας.pdf</t>
  </si>
  <si>
    <t>ΠΡΑΣΣΑ</t>
  </si>
  <si>
    <t>56ο ΔΗΜΟΤΙΚΟ ΣΧΟΛΕΙΟ ΠΑΤΡΩΝ</t>
  </si>
  <si>
    <t>ΑΝΔΡΙΚΟΓΙΑΝΝΟΠΟΥΛΟΥ</t>
  </si>
  <si>
    <t>12ο ΔΗΜΟΤΙΚΟ ΣΧΟΛΕΙΟ ΠΑΤΡΑΣ</t>
  </si>
  <si>
    <t>#V#ΒΕΒΑΙΩΣΗ ΥΠΗΡΕΤΗΣΗΣ ΣΥΖΥΓΟΥ ΓΙΩΤΑΣ ΑΜΑΝΑΤΙΑΔΗ.pdf#V#ΠΙΣΤΟΠΟΙΗΤΙΚΟ ΟΙΚΟΓ. ΚΑΤΑΣΤΑΣΗΣ &amp; ΕΝΤΟΠΙΟΤΗΤΑΣ ΓΙΩΤΑΣ ΑΜΑΝΑΤΙΑΔΗ.pdf</t>
  </si>
  <si>
    <t>ΑΜΑΝΑΤΙΑΔΗ</t>
  </si>
  <si>
    <t>18ο ΔΗΜΟΤΙΚΟ ΣΧΟΛΕΙΟ ΠΑΤΡΩΝ</t>
  </si>
  <si>
    <t>ΓΡΗΓΟΡΟΠΟΥΛΟΥ</t>
  </si>
  <si>
    <t>ΓΡΗΓΟΡΙΟ</t>
  </si>
  <si>
    <t>ΑΦΡΟΔΙΤΗ</t>
  </si>
  <si>
    <t>ΣΤΑΦΙΔΑ</t>
  </si>
  <si>
    <t>14ο ΔΗΜΟΤΙΚΟ ΣΧΟΛΕΙΟ ΠΑΤΡΩΝ</t>
  </si>
  <si>
    <t>ΜΠΟΥΡΗ</t>
  </si>
  <si>
    <t>ΑΝΔΡΕ</t>
  </si>
  <si>
    <t>ΝΗΠΙΑΓΩΓΕΙΟ ΜΙΧΟΪΟΥ</t>
  </si>
  <si>
    <t>ΠΑΝΑΓΙΩΤΑΚΟΠΟΥΛΟΥ</t>
  </si>
  <si>
    <t>Παρακαλώ όπως λάβετε υπόψιν σας πως το ποσοστό αναπηρίας της μητέρας μου έχει αλλάξει καθώς αντιμετωπίζει ένα επιπλέον μεγάλης σοβαρότητας πρόβλημα υγείας. Τα ΚΕΠΑ όμως υποστηρίζουν πως πρέπει να λήξει η ισχύς της προηγούμενης γνωμάτευσης για να κάνουμε καινούρια αίτηση.</t>
  </si>
  <si>
    <t>#V#ΚΟΛΥΠΕΡΑ ΕΥΔΟΞΙΑ ΔΙΚΑΙΟΛΟΓΗΤΙΚΑ ΓΙΑ ΑΠΟΣΠΑΣΗ.pdf</t>
  </si>
  <si>
    <t>ΕΥΔΟΞΙΑ</t>
  </si>
  <si>
    <t>ΚΟΛΥΠΕΡΑ</t>
  </si>
  <si>
    <t>ΔΗΜΟΤΙΚΌ ΣΧΟΛΕΊΟ ΡΙΟΛΟY</t>
  </si>
  <si>
    <t>ΚΩΣΤΕΛΟΣ</t>
  </si>
  <si>
    <t>ΠΑΡΑΣΧΟΣ</t>
  </si>
  <si>
    <t>ΔΗΜΟΤΙΚΟ ΣΧΟΛΕΙΟ ΦΡΑΓΚΑ</t>
  </si>
  <si>
    <t>ΓΙΑΝΝΟΠΟΥΛΟΥ</t>
  </si>
  <si>
    <t>ΒΑΣΙΛ</t>
  </si>
  <si>
    <t>ΜΙΣΑΗΛΙΔΗ</t>
  </si>
  <si>
    <t>ΠΟΛΥΞΕΝΗ</t>
  </si>
  <si>
    <t>Ο σύζυγός μου Σεπεντζής Χαράλαμπος με ΑΜ 599879 υπηρετεί στο 2ο Δ.Σ. Αιγίου</t>
  </si>
  <si>
    <t>#V#ΔΙΚΑΙΟΛΟΓΗΤΙΚΟ 1.jpg#V#ΔΙΚΑΙΟΛΟΓΗΤΙΚΟ 2.jpg</t>
  </si>
  <si>
    <t>#V#ΒΕΒΑΙΩΣΗ ΦΟΙΤΗΣΗΣ.jpg#V#ΠΙΣΤΟΠΟΙΗΤΙΚΟ ΟΙΚΟΓΕΝΕΙΑΚΗΣ ΚΑΤΑΣΤΑΣΗΣ.pdf</t>
  </si>
  <si>
    <t>ΓΕΡΑΣΙΜΟΣ</t>
  </si>
  <si>
    <t>ΑΛΕΞΑΝΔ</t>
  </si>
  <si>
    <t>#V#20020329190540308.pdf</t>
  </si>
  <si>
    <t>ΔΡΑΚΟΥΛΗ</t>
  </si>
  <si>
    <t>ΔΙΟΝΥΣΙΟ</t>
  </si>
  <si>
    <t>#V#Πιστοπ. Οικ. Κατάστασης.pdf</t>
  </si>
  <si>
    <t>ΗΡΩ</t>
  </si>
  <si>
    <t>ΤΣΙΑΡΑ</t>
  </si>
  <si>
    <t>ΧΡΥΣΟΣΤΟ</t>
  </si>
  <si>
    <t>ΠΕΡΙΣΤΕΡΑ</t>
  </si>
  <si>
    <t>ΑΙΤ/ΝΙΑΣ</t>
  </si>
  <si>
    <t>ΑΜΠΑΤΖΟΓΛΟΥ</t>
  </si>
  <si>
    <t>Δηλώνω εδώ το επάγγελμα συζύγου ΣΤΡΑΤΙΩΤΙΚΟΣ , καθώς δεν υπάρχει ανάλογο πεδίο και έχω έρθει στο ΠΥΣΠΕ ΑΧΑΙΑΣ ανήκοντας στις Κατά Προτεραιότητα Αποσπάσεις</t>
  </si>
  <si>
    <t>#V#ΒΕΒΑΙΩΣΗ ΣΥΝΥΠΗΡΕΤΗΣΗΣ.pdf#V#ΠΙΣΤΟΠΟΙΗΤΙΚΟ ΟΙΚΟΓΕΝΕΙΑΚΗΣ ΚΑΤΑΣΤΑΣΗΣ σελ.2.pdf#V#ΠΙΣΤΟΠΟΙΗΤΙΚΟ ΟΙΚΟΓΕΝΕΙΑΚΗΣ ΚΑΤΑΣΤΑΣΗΣ σελ.1.pdf#V#ΠΙΣΤΟΠΟΙΗΤΙΚΟ ΕΝΤΟΠΙΟΤΗΤΑΣ.pdf</t>
  </si>
  <si>
    <t>ΤΖΑΒΑΝΗ</t>
  </si>
  <si>
    <t>#V#Έγγραφο1.pdf#V#Έγγραφο2.pdf#V#Έγγραφο3.pdf</t>
  </si>
  <si>
    <t>ΣΤΕΛΛΑ ΜΑΡΙΑ</t>
  </si>
  <si>
    <t>ΑΝΑΓΝΩΣΤΙΔΟΥ</t>
  </si>
  <si>
    <t>ΦΑΝΗ ΕΛΛΑΣ</t>
  </si>
  <si>
    <t>ΟΡΤΑΝΣΙΑ-ΒΑΣ</t>
  </si>
  <si>
    <t>ΒΟΥΚΕΛΑΤΟΥ</t>
  </si>
  <si>
    <t>ΣΥΖΥΓΟΣ ΣΤΡΑΤΙΩΤΙΚΟΥ</t>
  </si>
  <si>
    <t>#V#ΣΕΡΑΦΕΙΜΙΔΟΥ_ΕΛΕΝΗ.pdf</t>
  </si>
  <si>
    <t>ΣΕΡΑΦΕΙΜΙΔΟΥ</t>
  </si>
  <si>
    <t>#V#συνυπηρέτηση.pdf#V#ΠΙΣΤΟΠΟΙΗΤΙΚΟ ΟΙΚΟΓΕΝΕΙΑΚΗΣ ΚΑΤΑΣΤΑΣΗΣ ΚΑΙ ΕΝΤΟΠΙΟΤΗΤΑΣ.pdf</t>
  </si>
  <si>
    <t>ΣΤΑΜΑΤΟΠΟΥΛΟΥ</t>
  </si>
  <si>
    <t>#V#ΝΙΚΑ εντοπιότητα.pdf</t>
  </si>
  <si>
    <t>ΝΙΚΑ</t>
  </si>
  <si>
    <t>7ο ΔΗΜΟΤΙΚΟ ΣΧΟΛΕΙΟ ΠΑΤΡΑΣ</t>
  </si>
  <si>
    <t>ΑΛΙΚΗ</t>
  </si>
  <si>
    <t>ΣΑΡΑΦΟΠΟΥΛΟΥ</t>
  </si>
  <si>
    <t>ΣΟΥΛΤΑΝ</t>
  </si>
  <si>
    <t>ΝΤΕΛΒΑ</t>
  </si>
  <si>
    <t>ΘΕΜΙΣΤΟΚΛΗΣ</t>
  </si>
  <si>
    <t>ΔΗΜΟΤΙΚΟ ΣΧΟΛΕΙΟ ΒΑΣΙΛΙΚΟΥ ΑΧΑΪΑΣ</t>
  </si>
  <si>
    <t>#V#SmyrniLoukia_dikaiologitika_apospasis_3.pdf#V#SmyrniLoukia_dikaiologitika_apospasis_2.pdf#V#SmyrniLoukia_dikaiologitika_apospasis_pist_1.pdf</t>
  </si>
  <si>
    <t>ΛΟΥΚΙΑ</t>
  </si>
  <si>
    <t>ΣΜΥΡΝΗ</t>
  </si>
  <si>
    <t>Ο σύζυγός μου, Ζωγόπουλος Άνθης εκπ/κός Π.Ε. 70, υπηρετεί στη Δ/νση Π.Ε. Ν. Αχαΐας,18ο Δημ. Σχ. Πάτρας.</t>
  </si>
  <si>
    <t>ΕΥΤΥΧΙΑ</t>
  </si>
  <si>
    <t>ΜΠΑΡΛΟΥ</t>
  </si>
  <si>
    <t>1ο ΕΙΔΙΚΟ ΔΗΜΟΤΙΚΟ ΣΧΟΛΕΙΟ ΠΑΤΡΩΝ</t>
  </si>
  <si>
    <t>Καρδίτσας</t>
  </si>
  <si>
    <t>Μονογονεικη οικογένεια</t>
  </si>
  <si>
    <t>#V#SKMBT_60119081411320.pdf</t>
  </si>
  <si>
    <t>ΠΟΣΠΟΤΙΚΗ</t>
  </si>
  <si>
    <t>ΘΑΝΟΠΟΥΛΟΥ</t>
  </si>
  <si>
    <t>ΤΡΙΑΝΤΑΦΥΛΛΙΑ</t>
  </si>
  <si>
    <t>ΛΑΖΑΡΑΚΗ</t>
  </si>
  <si>
    <t>ΔΗΜΟΤΙΚΟ ΣΧΟΛΕΙΟ ΑΙΓΕΙΡΑΣ</t>
  </si>
  <si>
    <t>#V#ΚΩΤΣΙΝΗΣ ΓΕΩΡΓΙΟΣ - ΔΙΚΑΙΟΛΟΓΗΤΙΚΑ.pdf</t>
  </si>
  <si>
    <t>ΚΩΤΣΙΝΗΣ</t>
  </si>
  <si>
    <t>ΠΕΤΡΟΣ</t>
  </si>
  <si>
    <t>Επιπλέον σας υποβάλω τα δικαιολογητικά του ποσοστού αναπηρίας του πατέρα μου, την οικογενειακή κατάσταση, εντοπιότητα και διεύθυνσή του.</t>
  </si>
  <si>
    <t>#V#ΑΠΟΣΠΑΣΗ 2019.pdf</t>
  </si>
  <si>
    <t>ΚΩΣΤΑΓΙΑΝΝΑΚΟΠΟΥΛΟΥ</t>
  </si>
  <si>
    <t>2ο ΔΗΜΟΤΙΚΟ ΣΧΟΛΕΙΟ ΠΑΤΡΩΝ - ΣΤΡΟΥΜΠΕΙΟ</t>
  </si>
  <si>
    <t>ΠΑΠΑΠΑΝΟΥ</t>
  </si>
  <si>
    <t>ΑΡΙΣΤΟΤΕΛΗΣ</t>
  </si>
  <si>
    <t>ΝΗΠΙΑΓΩΓΕΙΟ ΕΡΥΜΑΝΘΕΙΑΣ</t>
  </si>
  <si>
    <t>ΦΩΤΕΙΝΟΥ</t>
  </si>
  <si>
    <t>ΝΗΠΙΑΓΩΓΕΙΟ ΛΑΠΠΑ</t>
  </si>
  <si>
    <t>Αιγιαλειας</t>
  </si>
  <si>
    <t>#V#ΠΙΣΤΟΠΟΙΗΤΙΚΟ ΟΙΚΟΓΕΝΕΙΑΚΗΣ ΚΑΤΑΣΤΑΣΗΣ.pdf#V#ΔΙΚΑΙΟΛΟΓΗΤΙΚΟ ΣΥΝΥΠΗΡΕΤΗΣΗΣ.pdf</t>
  </si>
  <si>
    <t>ΤΡΥΦΩΝΟΠΟΥΛΟΥ</t>
  </si>
  <si>
    <t>ΚΑΝΕΛΛΟΠΟΥΛΟΣ</t>
  </si>
  <si>
    <t>ΔΥΤΙΚΗΣ ΑΧΑΙΑΣ</t>
  </si>
  <si>
    <t>ΣΚΟΥΡΛΕΤΟΥ</t>
  </si>
  <si>
    <t>#V#ΜΠΕΛΛΑ ΣΠΥΡΙΔΟΥΛΑ ΔΙΚΑΙΟΛΟΓΗΤΙΚΑ ΑΠΟΣΠΑΣΗΣ 2019.pdf</t>
  </si>
  <si>
    <t>ΜΠΕΛΛΑ</t>
  </si>
  <si>
    <t>#V#ΒΕΒΑΙΩΣΗ ΕΦΚΑ.pdf#V#ΠΙΣΤΟΠΟΙΗΤΙΚΟ ΙΑΤΡΙΚΟΥ ΣΥΛΛΟΓΟΥ ΠΑΤΡΩΝ.pdf#V#ΠΙΣΤΟΠΟΙΗΤΙΚΟ ΟΙΚΟΓΕΝΕΙΑΚΗΣ ΚΑΤΑΣΤΑΣΕΩΣ ΚΑΙ ΕΝΤΟΠΙΟΤΗΤΑΣ.pdf</t>
  </si>
  <si>
    <t>10ο ΝΗΠΙΑΓΩΓΕΙΟ ΠΑΤΡΩΝ</t>
  </si>
  <si>
    <t>Σύζυγος λιμενικού (σώματα ασφαλείας κατά προτεραιότητα)</t>
  </si>
  <si>
    <t>ΤΣΕΡΕΓΚΟΥΝΗ</t>
  </si>
  <si>
    <t>3ο ΝΗΠΙΑΓΩΓΕΙΟ ΚΑΤΩ ΑΧΑΪΑΣ</t>
  </si>
  <si>
    <t>#V#ΠΙΣΤΟΠΟΙΗΤΙΚΟ ΕΝΤΟΠΙΟΤΗΤΑΣ 2019.pdf</t>
  </si>
  <si>
    <t>ΚΟΥΡΛΙΟΥΡΟΣ</t>
  </si>
  <si>
    <t>ΔΗΜΟΤΙΚΟ ΣΧΟΛΕΙΟ ΑΝΩ ΚΑΣΤΡΙΤΣΙΟΥ</t>
  </si>
  <si>
    <t>Μετατέθηκα από τη Δ/νση Π.Ε. Μεσσηνίας στη Δ/νση Π.Ε. Αχαϊας κατά τις τελευταίες μεταθέσεις από ΠΥΣΠΕ σε ΠΥΣΠΕ</t>
  </si>
  <si>
    <t>#V#ΜΟΡΙΟΔΟΤΗΣΗ- ΟΙΚΟΓΕΝΕΙΑΚΗ ΚΑΤΑΣΤΑΣΗ-ΕΝΤΟΠΙΟΤΗΤΑ.pdf</t>
  </si>
  <si>
    <t>ΠΑΠΑΝΔΡΕΟΠΟΥΛΟΥ</t>
  </si>
  <si>
    <t>ΑΛΕΞΙΟΣ</t>
  </si>
  <si>
    <t>#V#Δικαιολογητικά συνυπηρέτησης.pdf</t>
  </si>
  <si>
    <t>ΑΝΔΡΕΟΠΟΥΛΟΥ</t>
  </si>
  <si>
    <t>ΕΚΛΕΓΜΕΝΗ ΟΤΑ</t>
  </si>
  <si>
    <t>#V#δικαιολογητικα.pdf</t>
  </si>
  <si>
    <t>προσωπικοί και οικογενειακοί λόγοι</t>
  </si>
  <si>
    <t>ΛΟΥΚΟΠΟΥΛΟΥ</t>
  </si>
  <si>
    <t>ΔΗΜΟΤΙΚΟ ΣΧΟΛΕΙΟ ΑΓΙΟΥ ΝΙΚΟΛΑΟΥ ΣΠΑΤΩΝ</t>
  </si>
  <si>
    <t>#V#par298.pdf#V#πιστοποιητικο 1.pdf#V#par465.pdf#V#πιστοποιητικο 2.pdf#V#par297.pdf</t>
  </si>
  <si>
    <t>ΤΣΑΓΚΑΡΗ</t>
  </si>
  <si>
    <t>ΕΛΕΥΘΕΡΙΑ</t>
  </si>
  <si>
    <t>ΒΑΣΙΛΕΙΟΥ</t>
  </si>
  <si>
    <t>2ο ΝΗΠΙΑΓΩΓΕΙΟ ΔΕΜΕΝΙΚΩΝ</t>
  </si>
  <si>
    <t>ΕΥΣΤΑΘΙ</t>
  </si>
  <si>
    <t>ΝΤΟΥΒΑΛΗ</t>
  </si>
  <si>
    <t>Πατρας</t>
  </si>
  <si>
    <t>#V#1 001.jpg#V#2 001.jpg#V#Συνηπυρετηση 001.jpg</t>
  </si>
  <si>
    <t>ΛΑΘΟΣ ΣΤΑ ΧΡΟΝΙΑ ΠΡΟΫΠΗΡΕΣΙΑΣ.</t>
  </si>
  <si>
    <t>#V#ΔΙΚΑΙΟΛΟΓΗΤΙΚΑ ΑΠΟΣΠΑΣΗΣ.pdf</t>
  </si>
  <si>
    <t>ΔΗΜΑΚΟΠΟΥΛΟΣ</t>
  </si>
  <si>
    <t>ΠΑΤΙΚΑ</t>
  </si>
  <si>
    <t>Πατρέων </t>
  </si>
  <si>
    <t>Η υπηρεσιακή βεβαίωση του συζύγου μου για την συνυπηρέτηση εκκρεμεί.Θα την υποβάλλω εντός ολίγων ημερών.</t>
  </si>
  <si>
    <t>#V#20190816133917263.pdf</t>
  </si>
  <si>
    <t>ΓΕΩΡΓΑΚΟΠΟΥΛΟΥ</t>
  </si>
  <si>
    <t>#V#IMG_20190814_165015.jpg#V#IMG_20190814_164810.jpg#V#IMG_20190814_164845.jpg</t>
  </si>
  <si>
    <t>LEENA-MARIA</t>
  </si>
  <si>
    <t>PERTTULA-PANAGIOTOU</t>
  </si>
  <si>
    <t>ΕΡΚΚΙ</t>
  </si>
  <si>
    <t>21ο ΝΗΠΙΑΓΩΓΕΙΟ ΠΑΤΡΩΝ</t>
  </si>
  <si>
    <t>HELGA</t>
  </si>
  <si>
    <t>ΛΑΘΟΣ ΣΥΝΟΛΙΚΗ ΥΠΗΡΕΣΙΑ: 11 ΧΡΟΝΙΑ, 5 ΜΗΝΕΣ, 28 ΗΜΕΡΕΣ σύμφωνα με την υπαριθμ.101/1500115/003.ΔΕΒ01/18-11-2018 αίτηση μετάθεσης.</t>
  </si>
  <si>
    <t>#V#ΕΝΣΗΜΑ_σελ1.pdf#V#ΟΙΚ_ΚΑΤΑΣΤΑΣΗ_σελ3.pdf#V#ΟΙΚ_ΚΑΤΑΣΤΑΣΗ_σελ2.pdf#V#ΟΙΚ_ΚΑΤΑΣΤΑΣΗ_σελ1.pdf#V#ΕΝΣΗΜΑ_σελ3.pdf#V#ΕΝΣΗΜΑ_σελ2.pdf#V#ΒΕΒΑΙΩΣΗ_ΙΕΚ.pdf</t>
  </si>
  <si>
    <t>ΧΡΥΣΑΝΘΟΠΟΥΛΟΥ</t>
  </si>
  <si>
    <t>ΕΛΠΙΣ</t>
  </si>
  <si>
    <t>ΚΑΡΑΓΙΩΡΓΟΥΔΗ</t>
  </si>
  <si>
    <t>ΔΥΤΙΚΗΣ ΑΧΑΪΑΣ</t>
  </si>
  <si>
    <t>#V#ΟΙΚ.ΚΑΤ.1.pdf#V#ΟΙΚ. ΚΑΤ. 2.pdf#V#ΟΙΚ. ΚΑΤ. 3.pdf#V#ΜΟΝΙΜΗ ΚΑΤΟΙΚΙΑ ΓΟΝΕΑ.pdf#V#ΕΝΤΟΠΙΟΤΗΤΑ.pdf#V#ΒΕΒΑΙΩΣΗ ΣΥΖΥΓΟΥ.pdf#V#ΑΠΟΦΑΣΗ ΑΝΑΠΗΡΙΑΣ.jpg</t>
  </si>
  <si>
    <t>ΡΑΛΛΗ</t>
  </si>
  <si>
    <t>ΝΗΠΙΑΓΩΓΕΙΟ ΜΑΤΑΡΑΓΚΑ ΑΧΑΙΑΣ</t>
  </si>
  <si>
    <t>ΖΑΚΥΝΘΟΥ</t>
  </si>
  <si>
    <t>#V#ΕΦΕΠΟΥΛΟΣ[1357].pdf</t>
  </si>
  <si>
    <t>ΕΦΕΠΟΥΛΟΣ</t>
  </si>
  <si>
    <t>ΠΑΡΘΕΝΑ</t>
  </si>
  <si>
    <t>#V#ΔΙΚΑΙΟΛΟΓΗΤΙΚΑ ΓΙΑ ΑΠΟΣΠΑΣΗ.pdf</t>
  </si>
  <si>
    <t>ΣΤΑΘΟΠΟΥΛΟΥ</t>
  </si>
  <si>
    <t>ΕΥΘΑΛΙΑ</t>
  </si>
  <si>
    <t>#V#Δικαιολογητικα-Aποσπάσεων-19.PDF</t>
  </si>
  <si>
    <t>ΘΩΜΑ</t>
  </si>
  <si>
    <t>#V#Εργασία Συζύγου 2019 Αύγουστος.pdf#V#2019-08-14 Οικογενειακή κατάσταση.pdf</t>
  </si>
  <si>
    <t>ΣΠΥΡΙΔΩΝΟΣ</t>
  </si>
  <si>
    <t>ΣΙΔΗΡΟΠΟΥΛΟΥ</t>
  </si>
  <si>
    <t>25ο ΝΗΠΙΑΓΩΓΕΙΟ ΠΑΤΡΩΝ</t>
  </si>
  <si>
    <t>ΤΗΛΕΜΑΧΟΥ</t>
  </si>
  <si>
    <t>ΚΑΛΑΒΡΎΤΩΝ</t>
  </si>
  <si>
    <t>#V#sinipiretisi.pdf</t>
  </si>
  <si>
    <t>ΜΠΑΜΠΑΡΑΚΟΥ</t>
  </si>
  <si>
    <t>#V#apospaseis2019.pdf</t>
  </si>
  <si>
    <t>ΕΥΔΟΚΙΑ</t>
  </si>
  <si>
    <t>ΚΑΤΣΙΓΙΑΝΝΗ</t>
  </si>
  <si>
    <t>ΤΣΙΠΙΑΝΙΤΗ</t>
  </si>
  <si>
    <t>ΔΗΜΟΤΙΚΟ ΣΧΟΛΕΙΟ ΑΡΑΧΩΒΙΤΙΚΩΝ</t>
  </si>
  <si>
    <t>ΜΑΡΙΟΣ</t>
  </si>
  <si>
    <t>#V#img001.jpg#V#img002.jpg#V#img003.jpg#V#img004.jpg#V#img006.jpg</t>
  </si>
  <si>
    <t>ΜΟΥΡΤΑ</t>
  </si>
  <si>
    <t>ΧΑΡΑΛΑΜΠΟΠΟΥΛΟΥ</t>
  </si>
  <si>
    <t>#V#20190416195353039.pdf</t>
  </si>
  <si>
    <t>ΒΟΜΠΙΡΗ</t>
  </si>
  <si>
    <t>ΚΑΤΕΡΙΝΑ</t>
  </si>
  <si>
    <t>ΚΑΡΑΜΠΕΛΑ</t>
  </si>
  <si>
    <t>ΔΗΜΟΤΙΚΟ ΣΧΟΛΕΙΟ ΚΑΛΑΒΡΥΤΩΝ ΑΓΛΑΪΑ ΚΟΝΤΗ - ΕΛΕΝΗ ΧΑΜΨΑ</t>
  </si>
  <si>
    <t>ΜΠΟΥΣΙΑΣ</t>
  </si>
  <si>
    <t>ΜΟΥΡΤΖΗ</t>
  </si>
  <si>
    <t>55O ΔΗΜΟΤΙΚΟ ΣΧΟΛΕΙΟ ΠΑΤΡΩΝ</t>
  </si>
  <si>
    <t>#V#αποσπαση νεο.pdf</t>
  </si>
  <si>
    <t>ΠΑΛΑΙΟΛΟΓΟΥ</t>
  </si>
  <si>
    <t>#V#ΟΛΑ ΤΑ ΔΙΚΑΙΟΛΟΓΗΤΙΚΑ ΜΑΖΙ ΣΕ ΕΝΑ ΑΡΧΕΙΟ pdf!.pdf</t>
  </si>
  <si>
    <t>ΣΤΑΜΟΠΟΥΛΟΥ</t>
  </si>
  <si>
    <t>ΚΩΝΣΤΑΝΤΙΝΙΑ</t>
  </si>
  <si>
    <t>ΛΑΛΛΟΥ</t>
  </si>
  <si>
    <t>ΦΩΤΑΚΟΠΟΥΛΟΥ</t>
  </si>
  <si>
    <t>ΚΟΡΙΝΘΙΩΝ</t>
  </si>
  <si>
    <t>ΓΙΑΝΝΟΥ</t>
  </si>
  <si>
    <t>ΒΟΥΓΕΛΛΗ ΒΟΜΒΑ</t>
  </si>
  <si>
    <t>ΜΑΡΙΝΟΣ</t>
  </si>
  <si>
    <t>6ο ΔΗΜΟΤΙΚΟ ΣΧΟΛΕΙΟ ΠΑΤΡΩΝ</t>
  </si>
  <si>
    <t>ΑΠΟΣΤΟΛΟΠΟΥΛΟΥ</t>
  </si>
  <si>
    <t>39ο ΔΗΜΟΤΙΚΟ ΣΧΟΛΕΙΟ ΠΑΤΡΩΝ</t>
  </si>
  <si>
    <t>ΤΑ ΔΙΚΑΙΟΛΟΓΗΤΙΚΑ ΕΝΤΟΠΙΟΤΗΤΑΣ, ΣΥΝΥΠΗΡΕΤΗΣΗΣ ΚΑΙ ΟΙΚΟΓΕΝΕΙΑΚΗΣ ΚΑΤΑΣΤΑΣΗΣ ΕΧΟΥΝ ΑΠΟΣΤΑΛΕΙ ΣΤΗ ΔΔΕ ΗΛΕΙΑΣ ΟΠΟΥ ΑΝΗΚΩ ΟΡΓΑΝΙΚΑ.</t>
  </si>
  <si>
    <t>ΠΑΠΑΚΩΝΣΤΑΝΤΟΠΟΥΛΟΥ</t>
  </si>
  <si>
    <t>#V#πισοικκατ 001.jpg#V#πισοικκατ1 001.jpg#V#πισοικκατ2 001.jpg#V#συνυπηρετηση 001.jpg</t>
  </si>
  <si>
    <t>ΦΙΤΣΙΑΛΟΥ</t>
  </si>
  <si>
    <t>Λάθος Συνολική Υπηρεσία</t>
  </si>
  <si>
    <t>#V#Βεβαίωση εργασίας Μπιζάς Κ 12082019.pdf#V#Πιστοποιητικό οικογενειακής κατάστασης 13082019.pdf</t>
  </si>
  <si>
    <t>ΑΝΑΣΤΑΣΙΟΥ</t>
  </si>
  <si>
    <t>Λάθος οργανική θέση.Έχω τοποθετηθεί οργανικά στο δημοτικό σχολείο Βλασίας.</t>
  </si>
  <si>
    <t>#V#image.jpg#V#IMG_3810.JPG</t>
  </si>
  <si>
    <t>ΔΥΤ. ΑΧΑΙΑΣ</t>
  </si>
  <si>
    <t>ΔΕΝ ΕΊΜΑΙ ΣΙΓΟΥΡΟΣ ΑΛΛΑ ΝΟΜΙΖΩ ΠΩΣ Η ΠΡΟΥΠΗΡΕΣΙΑ ΜΟΥ ΕΙΝΑΙ ΠΕΡΙΣΣΟΤΕΡΗ ΑΠΟ ΤΗΝ ΑΝΑΓΡΑΦΟΜΕΝΗ. ΕΠΙΣΗΣ ΣΑΝ ΕΙΔΙΚΗ ΚΑΤΗΓΟΡΙΑ ΑΙΤΟΥΜΑΙ ΝΑ ΑΠΟΣΠΑΣΤΩ ΚΑΤΑ ΠΡΟΤΕΡΑΙΟΤΗΤΑ ΚΑΙ ΝΑ ΕΧΩ ΠΡΩΤΗ ΤΟΠΟΘΕΤΗΣΗ</t>
  </si>
  <si>
    <t>#V#kepa 90%.pdf#V#ΠΙΣΤΟΠ ΟΙΚΟΓ ΚΑΤΑΣΤΑΣΗΣ.pdf</t>
  </si>
  <si>
    <t>ΜΠΑΡΑΚΟΣ</t>
  </si>
  <si>
    <t>2ο ΕΙΔΙΚΟ ΝΗΠΙΑΓΩΓΕΙΟ ΠΑΤΡΑΣ</t>
  </si>
  <si>
    <t>#V#Πιστοποιητικο εντοπιοτητας.jpeg</t>
  </si>
  <si>
    <t>ΣΙΩΜΟΥ</t>
  </si>
  <si>
    <t>#V#εντοπιοτητα.pdf</t>
  </si>
  <si>
    <t>ΔΗΜΟΤΙΚΟ ΣΧΟΛΕΙΟ ΑΠΙΔΕΩΝΑ</t>
  </si>
  <si>
    <t>Δυτική Μάνη</t>
  </si>
  <si>
    <t>#V#Maria2019.pdf</t>
  </si>
  <si>
    <t>ΝΤΑΪΛΙΑΝΗ</t>
  </si>
  <si>
    <t>ΠΕ07</t>
  </si>
  <si>
    <t>ΛΑΜΠΡΗ</t>
  </si>
  <si>
    <t>ΑΡΙΣΤΕΑ</t>
  </si>
  <si>
    <t>#V#σάρωση0001.jpg#V#σάρωση0002.jpg#V#σάρωση0003.jpg</t>
  </si>
  <si>
    <t>ΜΑΡΓΑΡΗΣ</t>
  </si>
  <si>
    <t>8/Θ ΔΗΜΟΤΙΚΟ ΣΧΟΛΕΙΟ ΚΟΥΛΟΥΡΑΣ ΑΙΓΙΑΛΕΙΑΣ</t>
  </si>
  <si>
    <t>ΑΝΑΜΕΝΕΤΑΙ ΒΕΒΑΙΩΣΗ ΥΠΗΡΕΣΙΑΣ ΤΟΥ ΣΥΖΥΓΟΥ Η ΟΠΟΙΑ ΘΑ ΠΡΟΣΚΟΜΙΣΤΕΙ ΑΜΕΣΑ ΣΤΗΝ ΥΠΗΡΕΣΙΑ ΟΤΑΝ ΠΑΡΑΛΗΦΘΕΙ</t>
  </si>
  <si>
    <t>#V#ΠΙΣΤΟΠΟΙΗΤΙΚΟ ΟΙΚΟΓΕΝΕΙΑΚΗΣ ΚΑΤΑΣΤΑΣΗΣ.pdf</t>
  </si>
  <si>
    <t>ΚΟΥΤΡΟΠΟΥΛΟΥ</t>
  </si>
  <si>
    <t>Επιθυμώ απόσπαση από Γενική σε Ειδική Αγωγή</t>
  </si>
  <si>
    <t>#V#20190813190622795.pdf#V#20190813190605978.pdf#V#ΑΝΑΣΤΑΣΟΠΟΥΛΟΥ_ΕΛΕΝΗ_eef170176_45 (1).pdf</t>
  </si>
  <si>
    <t>ΑΝΑΣΤΑΣΟΠΟΥΛΟΥ</t>
  </si>
  <si>
    <t>6ο ΔΗΜΟΤΙΚΟ ΣΧΟΛΕΙΟ ΑΙΓΙΟΥ</t>
  </si>
  <si>
    <t>#V#Δικαιολογητικά Σωτηροπούλου.pdf</t>
  </si>
  <si>
    <t>ΕΛΕΟΝΩΡΑ</t>
  </si>
  <si>
    <t>ΜΑΥΡΟΕΙΔΗ</t>
  </si>
  <si>
    <t>ΔΗΜΟΤΙΚΟ ΣΧΟΛΕΙΟ ΨΑΘΟΠΥΡΓΟY</t>
  </si>
  <si>
    <t>ΚΑΛΟΓΕΡΗ</t>
  </si>
  <si>
    <t>ΜΑΣΙΓΓΑ</t>
  </si>
  <si>
    <t>ΤΣΟΥΛΟΥ</t>
  </si>
  <si>
    <t>ΝΙΚΟΥΛΑ</t>
  </si>
  <si>
    <t>ΚΟΚΟΡΔΑΤΟΣ</t>
  </si>
  <si>
    <t>ΜΙΧΑΛΟΠΟΥΛΟΥ</t>
  </si>
  <si>
    <t>ΑΛΕΞΙ</t>
  </si>
  <si>
    <t>ΑΝΤΩΝΟΠΟΥΛΟΥ</t>
  </si>
  <si>
    <t>Έχω προσκομίσει στην υπηρεσία τα απαραίτητα έγγραφα (οικογενειακή κατάσταση, εντοπιότητα,λόγους υγείας ),κατά την διαδικασία των υπεραριθμιών, Μάιος 2019 .</t>
  </si>
  <si>
    <t>ΒΟΓΚΑ</t>
  </si>
  <si>
    <t>21ο ΔΗΜΟΤΙΚΟ ΣΧΟΛΕΙΟ ΠΑΤΡΩΝ</t>
  </si>
  <si>
    <t>ΚΟΥΤΡΟΥΜΑΝΗ</t>
  </si>
  <si>
    <t>33ο ΔΗΜΟΤΙΚΟ ΣΧΟΛΕΙΟ ΠΑΤΡΩΝ</t>
  </si>
  <si>
    <t>ΕΥΦΡΟΣΥ</t>
  </si>
  <si>
    <t>ΜΩΚΟΥ</t>
  </si>
  <si>
    <t>#V#2019_08_18 23_02 Office Lens (3).jpg#V#IMG_20190819_0001.pdf#V#IMG_20190819_0005.pdf#V#IMG_20190819_0006.pdf</t>
  </si>
  <si>
    <t>ΝΗΠΙΑΓΩΓΕΙΟ ΑΕΡΟΔΡΟΜΙΟΥ ΑΡΑΞΟΥ</t>
  </si>
  <si>
    <t>#V#μεταπτυχιακο ιατρικης.pdf</t>
  </si>
  <si>
    <t>ΜΠΕΝΕΤΑΤΟΥ</t>
  </si>
  <si>
    <t>ΦΩΤΕΙ</t>
  </si>
  <si>
    <t>#V#pistopoiitiko spoudon.pdf</t>
  </si>
  <si>
    <t>ΓΚΟΝΤΖΗ</t>
  </si>
  <si>
    <t>Αλέξανδρος Ξυνός,ΑΜ 583863,δημοτικό σχολείο Δεμενίκων</t>
  </si>
  <si>
    <t>#V#Πιστοποιητικό Οικογενειακής Κατάστασης.pdf</t>
  </si>
  <si>
    <t>ΔΗΜΟΥ</t>
  </si>
  <si>
    <t>3ο ΝΗΠΙΑΓΩΓΕΙΟ ΟΒΡΥΑΣ</t>
  </si>
  <si>
    <t>Βεβαίωση σπουδών,συνυπηρέτηση συζύγου,πιστοποιητικό οικογενειακής κατάστασης και εντοπιότητας.</t>
  </si>
  <si>
    <t>#V#μετ κατερ.pdf</t>
  </si>
  <si>
    <t>ΑΡΣΕΝΗ</t>
  </si>
  <si>
    <t>ΣΤΥΛΙΑΝΟΣ</t>
  </si>
  <si>
    <t>#V#Οικογενειακή Κατάσταση (Εγγαμη).pdf#V#ΚΕΠΑ (Αναπηρία 67%).pdf#V#Νεα Ταυτοτητα Δεσποινα Γαλανη.pdf</t>
  </si>
  <si>
    <t>ΔΕΣΠΟΙΝΑ</t>
  </si>
  <si>
    <t>ΓΑΛΑΝΗ</t>
  </si>
  <si>
    <t>ΓΕΩΡΓΙΤΣΑ</t>
  </si>
  <si>
    <t>Βεβαίωση σπουδών,βεβαίωση συνυπηρέτησης συζύγου,πιστοποιητικό οικογενειακής κατάστασης και εντοπιότητας.</t>
  </si>
  <si>
    <t>#V#metau anta.pdf</t>
  </si>
  <si>
    <t>ΑΝΤΙΟΠΗ</t>
  </si>
  <si>
    <t>ΤΡΟΥΠΗ</t>
  </si>
  <si>
    <t>ΣΑΚΚΑΤΟΥ</t>
  </si>
  <si>
    <t>45ο ΔΗΜΟΤΙΚΟ ΣΧΟΛΕΙΟ ΠΑΤΡΩΝ</t>
  </si>
  <si>
    <t>ΨΩΜΑ</t>
  </si>
  <si>
    <t>#V#ΗΛΙΑΣ.pdf#V#ΖΩΗ.pdf#V#ΥΠΕΥΘΥΝΗ ΔΗΛΩΣΗ.pdf#V#201908190925.pdf#V#201908190926.pdf#V#201908190928.pdf#V#201908190929.pdf</t>
  </si>
  <si>
    <t>ΠΑΠΑΘΕΟΔΩΡΟΥ</t>
  </si>
  <si>
    <t>ΖΩΗΣ</t>
  </si>
  <si>
    <t>ΣΑΚΟΓΙΑΝΝΗ</t>
  </si>
  <si>
    <t>ΜΕΤΑΞΟΥΛΑ</t>
  </si>
  <si>
    <t>ΣΚΟΥΤΙΔΑ</t>
  </si>
  <si>
    <t>ΣΑΒΒΑΣ</t>
  </si>
  <si>
    <t>ΣΑΣ ΕΠΙΣΥΝΑΠΤΩ ΠΙΣΤΟΠΟΙΗΤΙΚΟ ΟΙΚΟΓΕΝΕΙΑΚΗΣ ΚΑΤΑΣΤΑΣΗΣ ΚΑΙ ΕΝΤΟΠΟΙΟΤΗΤΑ ΒΕΒΑΙΩΣΗ ΕΡΓΑΣΙΑΣ ΣΥΖΥΓΟΥ ΚΑΙ ΕΝΣΗΜΑ ΣΥΖΥΓΟΥ</t>
  </si>
  <si>
    <t>#V#ΔΙΚΑΙΟΛΟΓΗΤΙΚΑ ΑΠΟΣΠΑΣΗΣ 2019-2020.pdf</t>
  </si>
  <si>
    <t>ΣΙΜΟΠΟΥΛΟΥ</t>
  </si>
  <si>
    <t>ΕΥΡΩΤΑ_ΛΑΚΩΝΙΑΣ</t>
  </si>
  <si>
    <t>ΚΑΡΑΚΙΤΣΟΣ</t>
  </si>
  <si>
    <t>Πήρα απόσπαση από το ΠΥΣΠΕ Ηλείας στο ΠΥΣΠΕ Αχαΐας προκειμένου να βρίσκομαι κοντά στον γιο μου, ο οποίος σπουδάζει στην Πάτρα και αντιμετωπίζει σοβαρά προβλήματα υγείας. όπως φαίνεται και από τα σχετικά δικαιολογητικά που υποβάλλω. Η παρουσία μου κοντά του κρίνεται απαραίτητη. Δεν υπάγομαι σε κάποια ειδική κατηγορία έτσι ώστε να λαμβάνω τα αντίστοιχα μόρια ούτε μοριοδοοτύμαι ως έχουσα παιδί που σπουδάζει καθώς ο γιος μου έχει ολοκληρώσει τα βασικά έτη σπουδών. Θα παρακαλούσα όπως εξεταστεί από το ΠΥΣΠΕ η αίτησή μου κατά προτεραιότητα.</t>
  </si>
  <si>
    <t>#V#ΕΓΓΡΑΦΑ.pdf#V#2.pdf#V#Αθανασόπουλος Αναστάσιος - Ενημερωτικό σημείωμα εξόδου (4).pdf</t>
  </si>
  <si>
    <t>ΔΟΥΛΚΑΡΗ</t>
  </si>
  <si>
    <t>#V#IMG_4264-19-08-19-11-44.jpeg#V#IMG_4263-19-08-19-11-44.jpeg#V#IMG_4265-19-08-19-11-44.jpeg#V#IMG_4266-19-08-19-11-44.jpeg#V#IMG_4267-19-08-19-11-44.jpeg#V#IMG_4268-19-08-19-11-44.jpeg#V#IMG_4269-19-08-19-11-44.jpeg#V#IMG_4270-19-08-19-11-44.jpeg</t>
  </si>
  <si>
    <t>ΘΕΟΦΑΝΗ</t>
  </si>
  <si>
    <t>ΠΑΝΑΓΙΩΤΟΥΛΑ</t>
  </si>
  <si>
    <t>ΛΑΘΟΣ ΣΤΗΝ ΟΡΓΑΝΙΚΗ ΘΕΣΗ</t>
  </si>
  <si>
    <t>#V#Σύστημα βιβλιοδεσίας1.pdf</t>
  </si>
  <si>
    <t>ΓΛΥΚΕΡΙΑ</t>
  </si>
  <si>
    <t>ΓΕΩΡΓΟΓΙΑΝΝΗ</t>
  </si>
  <si>
    <t>ΣΩΤΗΡ</t>
  </si>
  <si>
    <t>#V#ΠΙΣΤΟΠΟΙΗΤΙΚΟ ΣΠΟΥΔΩΝ.pdf#V#δικαστική απόφαση ανάθεσης επιμέλειας τέκνου.pdf</t>
  </si>
  <si>
    <t>ΚΟΜΝΗΝΟΥ</t>
  </si>
  <si>
    <t>ΣΠΥΡΟ</t>
  </si>
  <si>
    <t>ΝΗΠΙΑΓΩΓΕΙΟ ΚΑΤΩ ΜΑΖΑΡΑΚΙΟΥ</t>
  </si>
  <si>
    <t>Επισυνάπτω ιατρική βεβαίωση στην οποια αναφερεται εκτενώς το θεμα υγείας του τετράχρονου τέκνου μου και τους λόγους για τους οποίους πρέπει να βρίσκεται κοντά στο νοσοκομείο όπου υπάρχει το ιστορικό του και 2)το αποδεικτικό εξιτήριο απο το Νοσοκομειο που είχε νοσηλευτεί κατά τη γέννησή του λόγω προωρότητας,αναπνευστικής δυσχέρειας και λοίμωξης για να εξεταστούν από το ΠΥΣΠΕ</t>
  </si>
  <si>
    <t>#V#Scan_20190819_121336.pdf</t>
  </si>
  <si>
    <t>ΞΑΝΘΗ</t>
  </si>
  <si>
    <t>ΒΟΥΛΑ</t>
  </si>
  <si>
    <t>#V#Δικαιολογητικα Αποσπασης 2019-20.pdf</t>
  </si>
  <si>
    <t>ΠΟΛΥΖΟΥ</t>
  </si>
  <si>
    <t>ΣΤΟ ΠΙΣΤΟΠΟΙΗΤΙΚΟ ΟΙΚΟΓΕΝΕΙΑΚΗΣ ΚΑΤΑΣΤΑΣΗΣ ΥΠΑΡΧΕΙ ΚΑΙ Η ΕΝΤΟΠΙΟΤΗΤΑ</t>
  </si>
  <si>
    <t>#V#EFKA.CHF[4709].pdf#V#ΠΙΣΤ.ΟΙΚ.ΚΑΤ[4708].pdf</t>
  </si>
  <si>
    <t>ΤΣΙΜΑ</t>
  </si>
  <si>
    <t>Το πιστοποιητικό εντοπιότητας το έχω προσκομίσει, όταν υπέβαλα αίτηση βελτίωσης θέσης (2019)</t>
  </si>
  <si>
    <t>#V#ΜΑΡΙΝΑΤΟΥ _ΠΕ60_ ΒΕΒΑΙΩΣΗ ΕΚΠΌΝΗΣΗΣ ΔΙΔΑΚΤΟΡΙΚΟΥ.pdf</t>
  </si>
  <si>
    <t>ΜΑΡΙΝΑΤΟΥ</t>
  </si>
  <si>
    <t>ΛΑΘΟΣ ΠΡΟΥΠΗΡΕΣΙΑ,ΕΧΩ ΜΕΓΑΛΥΤΕΡΗ ΠΡΟΥΠΗΡΕΣΙΑ ΑΠΟ ΑΥΤΗ ΠΟΥ ΑΝΑΓΡΑΦΕΤΑΙ</t>
  </si>
  <si>
    <t>#V#ΔΙΚΑΙΟΛΟΓΗΤΚΑ ΛΥΚΟΥΔΗΣ ΓΕΡΑΣΙΜΟΣ.pdf</t>
  </si>
  <si>
    <t>ΛΥΚΟΥΔΗΣ</t>
  </si>
  <si>
    <t>#V#συνυπηρέτηση 2019 001.jpg</t>
  </si>
  <si>
    <t>ΒΑΣΙΛΟΓΑΜΒΡΟΥ</t>
  </si>
  <si>
    <t>ΟΛΟΗΜΕΡΟ ΔΗΜΟΤΙΚΟ ΣΧΟΛΕΙΟ ΑΓ. ΒΑΣΙΛΕΙΟΥ</t>
  </si>
  <si>
    <t>ΑΓΑΠΟΥΛΑ</t>
  </si>
  <si>
    <t>#V#20190819092349876.pdf</t>
  </si>
  <si>
    <t>ΑΝΔΡΙΚΟΠΟΥΛΟΥ</t>
  </si>
  <si>
    <t>ΜΙΛΤΙ</t>
  </si>
  <si>
    <t>55ο ΝΗΠΙΑΓΩΓΕΙΟ ΠΑΤΡΩΝ</t>
  </si>
  <si>
    <t>ΓΕΩΡΓ</t>
  </si>
  <si>
    <t>ΠΕΤΡΟΠΟΥΛΟΥ</t>
  </si>
  <si>
    <t>#V#vavarouta2.jpg#V#vavarouta1.jpg</t>
  </si>
  <si>
    <t>ΒΑΒΑΡΟΥΤΑ</t>
  </si>
  <si>
    <t>#V#πιστοποιητικο οικογενειακης καταστασης .pdf#V#ΒΕΒΑΙΩΣΗ ΥΠΗΡΕΤΗΣΗ.pdf</t>
  </si>
  <si>
    <t>ΡΑΥΤΟΠΟΥΛΟΥ</t>
  </si>
  <si>
    <t>9ο ΔΗΜΟΤΙΚΟ ΣΧΟΛΕΙΟ ΠΑΤΡΩΝ - ΓΕΩΡΓΙΟΣ ΓΛΑΡΑΚΗΣ</t>
  </si>
  <si>
    <t>#V#Πιστοποιητικό.jpg</t>
  </si>
  <si>
    <t>ΠΡΟΔΡΟΜΙΤΗ</t>
  </si>
  <si>
    <t>#V#IMG_20190819_0001_NEW.pdf</t>
  </si>
  <si>
    <t>ΖΑΛΑΒΡΑ</t>
  </si>
  <si>
    <t>ΟΙΚΟΝΟΜΟΠΟΥΛΟΥ</t>
  </si>
  <si>
    <t>Πατρών</t>
  </si>
  <si>
    <t>#V#litsa.pdf</t>
  </si>
  <si>
    <t>ΜΟΥΣΤΑΚΑ</t>
  </si>
  <si>
    <t>ΑΠΟΣΤ</t>
  </si>
  <si>
    <t>Παρακαλώ να ληφθούν υπόψη τα παρακάτω δικαιολογητικά, που αφορούν την απόσπασή μου. Τα κάτωθι δικαιολογητικά επιβεβαιώνουν πως οι ευνοϊκές εργασιακές συνθήκες βοηθούν στη διατήρηση της υγείας μου και την αποφυγή κάποιας επιδείνωσης.</t>
  </si>
  <si>
    <t>#V#20190818203917796.pdf</t>
  </si>
  <si>
    <t>ΣΑΨΑΝΗ</t>
  </si>
  <si>
    <t>επιθυμώ απόσπαση εντός πύσπε διότι διαμένω μόνιμα στην Πάτρα και λόγω ανήλικου τέκνου θα ήθελα να βρίσκομαι κόντα για κάθε ενδεχόμενο καθώς θα έχουν την επίβλεψή του οι γονείς μου που είναι ηληκιωμένοι</t>
  </si>
  <si>
    <t>#V#Βεβαίωση οικογενειακής κατάστασης.pdf</t>
  </si>
  <si>
    <t>ΜΑΓΔΑΛΗΝΗΔΙ</t>
  </si>
  <si>
    <t>ΜΟΥΡΤΟΥ</t>
  </si>
  <si>
    <t>#V#βεβαίωση προυπηρεσίας.pdf#V#ένσημα.pdf</t>
  </si>
  <si>
    <t>ΚΑΤΑΡΑΧΙΑ</t>
  </si>
  <si>
    <t>#V#ΠΙΣΤΟΠΟΙΗΤΙΚΟ ΟΙΚΟΓΕΝΕΙΑΚΗΣ ΚΑΤΑΣΤΑΣΗΣ (4).pdf</t>
  </si>
  <si>
    <t>ΡΕΝΤΖΙΛΑ</t>
  </si>
  <si>
    <t>ΤΣΑΦΟΥΛΙΑΣ</t>
  </si>
  <si>
    <t>#V#Πιστοποιητικα.pdf</t>
  </si>
  <si>
    <t>ΛΕΒΕΝΤΑΚΟΥ</t>
  </si>
  <si>
    <t>#V#ΔΙΚΑΙΟΛΟΓΗΤΙΚΑ_ΚΟΥΜΠΟΥΡΑ.pdf</t>
  </si>
  <si>
    <t>ΚΟΥΜΠΟΥΡΑ</t>
  </si>
  <si>
    <t>ΜΕΣΣΑΤΙΔΟΣ</t>
  </si>
  <si>
    <t>ΜΑΣΟΥΡΑ</t>
  </si>
  <si>
    <t>#V#ΒΕΒΑΙΩΣΗ ΣΥΖΥΓΟΥ.PDF#V#ΠΙΣΤΟΠΟΙΗΤΙΚΟ ΟΙΚΟΓΕΝΕΙΑΚΗΣ ΚΑΤΑΣΤΑΣΗΣ.pdf</t>
  </si>
  <si>
    <t>ΚΑΤΣΙΚΟΓΙΑΝΝΗ</t>
  </si>
  <si>
    <t>#V#Οικογενειακή Κατάσταση ΣΙΔΗΡΟΠΟΥΛΟΥ ΙΩΑΝΝΑ.pdf#V#Βεβαίωση Εργοδότη συζύγου ΣΙΔΗΡΟΠΟΥΛΟΥ ΙΩΑΝΝΑ.pdf#V#Ένσημα ΙΚΑ συζύγου ΣΙΔΗΡΟΠΟΥΛΟΥ ΙΩΑΝΝΑΣ.pdf</t>
  </si>
  <si>
    <t>ΝΗΠΙΑΓΩΓΕΙΟ ΚΛΕΙΤΟΡΙΑΣ</t>
  </si>
  <si>
    <t>ΠΕΛΑΓΙΑ</t>
  </si>
  <si>
    <t>ΕΙΜΑΙ ΣΤΗΝ ΕΚΠΟΝΗΣΗ ΤΗΣ ΔΙΠΛΩΜΑΤΙΚΗΣ ΕΡΓΑΣΙΑΣ ΤΟΥ ΜΕΤΑΠΤΥΧΙΑΚΟΥ ΠΡΟΓΡΑΜΜΑΤΟΣ</t>
  </si>
  <si>
    <t>ΚΥΡΙΑΚΟΥΛΑ</t>
  </si>
  <si>
    <t>ΠΑΠΑΜΙΧΑΗΛ</t>
  </si>
  <si>
    <t>ΔΗΜΟΤΙΚΟ ΣΧΟΛΕΙΟ ΒΡΑΧΝΑΙΙΚΩΝ</t>
  </si>
  <si>
    <t>ΤΣΑΦΟΓΙΑΝΝΗ</t>
  </si>
  <si>
    <t>ΚΑΣΣΑΝΔΡΑΣ</t>
  </si>
  <si>
    <t>Επισυνάπτω σε μορφή jpg βεβαίωση συνυπηρέτησης και πιστοποιητικό οικογενειακής κατάστασης.</t>
  </si>
  <si>
    <t>#V#TapScanner_20190416_212140_69.jpg#V#TapScanner_20190416_212145_128.jpg#V#TapScanner_20190417_083246_106.jpg</t>
  </si>
  <si>
    <t>ΑΓΓΙΔΗΣ</t>
  </si>
  <si>
    <t>ΚΛΕΑΝΘΗΣ</t>
  </si>
  <si>
    <t>ΦΙΛΟΜΕΝΗ</t>
  </si>
  <si>
    <t>ΒΕΝΕΤΙΑ</t>
  </si>
  <si>
    <t>ΕΥΣΤΑΘΙΟΥ</t>
  </si>
  <si>
    <t>ΠΑΠΑΝΤΖΙΜΑ</t>
  </si>
  <si>
    <t>ΚΟΤΣΙΦΑΚΗ</t>
  </si>
  <si>
    <t>ΔΗΜΟΤΙΚΟ ΣΧΟΛΕΙΟ ΣΑΛΜΕΝΙΚΟΥ - ΔΗΜΟΤΙΚΟ ΣΧΟΛΕΙΟ ΣΑΛΜΕΝΙΚΟΥ</t>
  </si>
  <si>
    <t>#V#ΒΕΒΑΙΩΣΗ-ΑΜ131201.pdf</t>
  </si>
  <si>
    <t>ΤΑΣΟΥΛΑ</t>
  </si>
  <si>
    <t>ΚΑΠΑΤΣΟΥΛΙΑΣ</t>
  </si>
  <si>
    <t>#V#skanarisma.pdf</t>
  </si>
  <si>
    <t>ΓΙΑΛΕΛΗ</t>
  </si>
  <si>
    <t>ΨΥΧΟΓΙΟΥ</t>
  </si>
  <si>
    <t>ΔΗΜΟΤΙΚΟ ΣΧΟΛΕΙΟ ΚΑΛΑΜΙΑ</t>
  </si>
  <si>
    <t>ΦΟΥΝΤΖΟΥΛΑ</t>
  </si>
  <si>
    <t>Φοιτώ στο ΜΠΣ Επιστήμες της Αγωγής του ΕΑΠ στο 4ο έτος.Εκκρεμεί προς επισύναψη η βεβαίωση φοίτησης μου λογω του ότι οι διοικητικές υπηρεσίες του Ιδρύματος δεν λειτουργούν λόγω θερινών διακοπών.Επισυναπτω αντι αυτης την ακαδημαικη μου ταυτότητα και δεσμευομαι για την αποστολη της βεβαιωσης φοιτησης με την παραλαβή της.Σας ευχαριστώ θερμά.</t>
  </si>
  <si>
    <t>#V#ακαδημαική ταυτότητα 1.jpg#V#ακαδημαικη ταυτοτητα .jpg#V#Πιστοποιητικό υγειονομίκής επιτροπής.PDF#V#ΒΕΒΑΙΩΣΗ ΕΡΓΟΔΟΤΗ ΠΡΟΒΗΣ 2019.pdf#V#λογαριασμος ασφαλισμενου.pdf#V#ΑΠΟΣΠΑΣΜΑ ΛΗΞΙΑΡΧΙΚΗΣ ΠΡΑΞΗΣ ΣΥΜΦΩΝΟΥ ΣΥΜΒΙΩΣΗΣ.pdf#V#ΒΕΒΑΙΩΣΗ ΜΟΝΙΜΗΣ ΚΑΤΟΙΚΙΑΣ ΤΟΥ ΙΔΙΟΥ.jpg#V#ΜΑΝΩΛΟΠΟΥΛΟΣ ΕΝΣΗΜΑ.pdf#V#ΠΙΣΤΟΠΟΙΗΤΙΚΟ ΕΝΤΟΠΙΟΤΗΤΑΣ ΙΔΙΟΥ.jpg#V#ΒΕΒΑΙΩΣΗ ΜΟΝΙΜΗΣ ΚΑΤΟΙΚΙΑΣ ΓΟΝΕΑ.jpg#V#ΠΙΣΤΟΠΟΙΗΤΙΚΟ ΕΝΤΟΠΙΟΤΗΤΑΣ ΓΟΝΕΑ.jpg</t>
  </si>
  <si>
    <t>ΧΑΡΑΛΑΜΠΙΑ</t>
  </si>
  <si>
    <t>ΣΤΑΜΑΤΑΚΗ</t>
  </si>
  <si>
    <t>Συνυπηρέτηση με τον σύζυγο μου, αναπληρωτή εκπαιδευτικό ΠΕ08 Εμμανουήλ Καϊμάκη που τα τελευταία έτη (και το σχολικό έτος 2018-19) εργάζεται στα σχολεία Αθμιας εκπαίδευσης Αχαϊας(δήμος Πατρέων).</t>
  </si>
  <si>
    <t>#V#Πιστοποιητικό 2019(11).pdf#V#Βεβαίωση.pdf</t>
  </si>
  <si>
    <t>ΝΤΕΝΤΟΠΟΥΛΟΥ</t>
  </si>
  <si>
    <t>ΑΡΧΟΝΤΙΑ</t>
  </si>
  <si>
    <t>#V#Οικογενειακή-Βλαχάκης_19-8-2019.pdf#V#Βεβαίωση-ΔΕΥΑΠ-Βλαχάκης_13-8-2019.pdf</t>
  </si>
  <si>
    <t>ΛΕΚΚΟΥ</t>
  </si>
  <si>
    <t>ΔΡΟΣΟΣ</t>
  </si>
  <si>
    <t>ΜΕΝΤΕ</t>
  </si>
  <si>
    <t>ΓΡΗΓΟΡΙΟΣ</t>
  </si>
  <si>
    <t>ΣΟΦΙΑΝΟΥ</t>
  </si>
  <si>
    <t>ΜΑΡΘΑ</t>
  </si>
  <si>
    <t>#V#ΒΕΒΑΙΩΣΗ ΕΡΓΑΣΙΑΣ ΣΥΖΥΓΟΥ.pdf#V#ΠΙΣΤΟΠΟΙΗΤΙΚΟ ΟΙΚΟΓ ΚΑΤΑΣΤ &amp; ENΤΟΠ.pdf</t>
  </si>
  <si>
    <t>ΓΟΥΒΕΛΗ</t>
  </si>
  <si>
    <t>Προκειμένου για τα μόρια συνυπηρέτησης: 1. Με βάση τα επισυναπτόμενα έγγραφα ο σύζυγός μου Αθανασίου Παντελής τοποθετήθηκε οργανικά στο Δ. Πατρέων (11ο ΓΕΛ Πατρών) 2. Διατελεί σε θητεία Διευθυντή στο Γυμν. Δάφνης Καλαβρύτων.</t>
  </si>
  <si>
    <t>#V#ΠΙΣΤΟΠΟΙΗΤΙΚΟ ΟΙΚΟΓΕΝΕΙΑΚΗΣ-ΣΕΛ2.pdf#V#ΠΙΣΤΟΠΟΙΗΤΙΚΟ ΟΙΚΟΓΕΝΕΙΑΚΗΣ-ΣΕΛ1.pdf#V#Διαβ Τοποθετήσεις_Οριστικές_Βελτιώσεις_2019_sent_SIGNED.pdf#V#Τοποθετήσεις_Οριστικές_Βελτιώσεις_Γενικής_2019_final01_sent .pdf</t>
  </si>
  <si>
    <t>ΠΟΥΛΗ</t>
  </si>
  <si>
    <t>ΕΥΣΤΡΑΤΙΑ</t>
  </si>
  <si>
    <t>#V#ΕΝΤΟΠΙΟΤΗΤΑ ΚΑΛΟΓΕΡΟΠΟΥΛΟΣ.pdf</t>
  </si>
  <si>
    <t>ΚΑΛΟΓΕΡΟΠΟΥΛΟΣ</t>
  </si>
  <si>
    <t>ΓΡΙΒΑ</t>
  </si>
  <si>
    <t>ΔΗΜΟΤΙΚΟ ΣΧΟΛΕΙΟ ΖΗΡΙΑΣ Γ ΚΟΥΤΣΟΧΕΡΑ</t>
  </si>
  <si>
    <t>ΒΑΪΑ</t>
  </si>
  <si>
    <t>ΖΑΧΑΡΟΠΟΥΛΟΥ</t>
  </si>
  <si>
    <t>ΧΑΪΔΩ</t>
  </si>
  <si>
    <t>ΣΟΥΣΑΝΑ</t>
  </si>
  <si>
    <t>ΑΝΤΩΝΑΤΟΥ</t>
  </si>
  <si>
    <t>ΚΟΥΤΣΟΣΠΥΡΟΥ</t>
  </si>
  <si>
    <t>ΣΤΑΜΟΥ</t>
  </si>
  <si>
    <t>ΝΗΠΙΑΓΩΓΕΙΟ ΣΤΑΥΡΟΔΡΟΜΙΟΥ</t>
  </si>
  <si>
    <t>ΑΝΑΓΝΩΣΤΟΠΟΥΛΟΥ</t>
  </si>
  <si>
    <t>#V#Image.jpg#V#Image1.jpg</t>
  </si>
  <si>
    <t>ΓΙΑΝΝΑΡΟΥ</t>
  </si>
  <si>
    <t>ΧΡΥΣΟΥΛ</t>
  </si>
  <si>
    <t>#V#Βεβαίωση για συνυπηρέτηση.jpg</t>
  </si>
  <si>
    <t>ΤΑΡΑΤΣΑ</t>
  </si>
  <si>
    <t>ΝΗΠΙΑΓΩΓΕΙΟ ΝΙΚΟΛΕΪΚΩΝ</t>
  </si>
  <si>
    <t>ΙΘΑΚΗΣ</t>
  </si>
  <si>
    <t>ΚΕΡΑΜΥΔΑ</t>
  </si>
  <si>
    <t>54ο ΝΗΠΙΑΓΩΓΕΙΟ ΠΑΤΡΩΝ</t>
  </si>
  <si>
    <t>#V#apospasi.jpg#V#apo.jpg#V#a.jpg</t>
  </si>
  <si>
    <t>kilkis</t>
  </si>
  <si>
    <t>ΝΑΝΟΣ</t>
  </si>
  <si>
    <t>ΚΩΣΤΟΥΛΑ</t>
  </si>
  <si>
    <t>#V#Βεβαιώση Συνηπηρέτησης.jpg#V#Οικογενειακή κατάσταση 1.jpg#V#Οικογενειακή κατάσταση 2.jpg#V#Οικογενειακη κατασταση 3.jpg#V#Υπευθυνη δήλωση βεβαίωσης σπουδών.jpg</t>
  </si>
  <si>
    <t>ΠΙΤΣΟΥ</t>
  </si>
  <si>
    <t>ΝΙΤΣΑ</t>
  </si>
  <si>
    <t>ΚΑΠΕΛΙΩΤΗΣ</t>
  </si>
  <si>
    <t>ΒΡΙΣΚΟΜΑΙ ΣΕ ΔΙΑΔΙΚΑΣΙΑ ΔΙΑΖΥΓΙΟΥ, ΤΟ ΟΠΟΙΟ ΘΑ ΟΡΙΣΤΙΚΟΠΟΙΗΘΕΙ ΤΟ ΣΕΠΤΕΜΒΡΙΟ ΤΟΥ 2019. ΣΤΗΝ ΟΙΚΟΓΕΝΕΙΑΚΗ ΚΑΤΑΣΤΑΣΗ ΦΑΙΝΟΜΑΙ ΑΚΟΜΑ ΠΑΝΤΡΕΜΕΝΗ.</t>
  </si>
  <si>
    <t>#V#IMG_20190814_145010.jpg#V#IMG_20190814_145018.jpg</t>
  </si>
  <si>
    <t>ΒΕΛΛΙΟΥ</t>
  </si>
  <si>
    <t>4ο ΝΗΠΙΑΓΩΓΕΙΟ ΠΑΡΑΛΙΑΣ ΠΑΤΡΩΝ</t>
  </si>
  <si>
    <t>ΠΑΝΑΓΙΩ</t>
  </si>
  <si>
    <t>ΛΙΖΕΤΑ ΛΟΡΕΝ</t>
  </si>
  <si>
    <t>ΚΙΣΣΑΝΗ</t>
  </si>
  <si>
    <t>ΤΕΡΕΖΑ</t>
  </si>
  <si>
    <t>#V#IMG_20190820_0001_NEW_0001.pdf#V#IMG_20190820_0001_NEW_0002.pdf#V#IMG_20190820_0001_NEW_0004.pdf#V#IMG_20190820_0001_NEW_0005.pdf#V#IMG_20190820_0001_NEW_0006.pdf#V#IMG_20190820_0001_NEW_0007.pdf#V#IMG_20190820_0001_NEW_0008.pdf#V#IMG_20190820_0001_NEW_0009.pdf#V#IMG_20190820_0001_NEW_0010.pdf#V#IMG_20190820_0001_NEW_0011.pdf</t>
  </si>
  <si>
    <t>ΠΑΝΑΓΙΩΤΟΠΟΥΛΟΥ</t>
  </si>
  <si>
    <t>ΝΗΠΙΑΓΩΓΕΙΟ ΜΙΝΤΙΛΟΓΛΙΟΥ</t>
  </si>
  <si>
    <t>Παρακαλω η βεβαίωση οικογενεισκης καταστασης να ζητηθει αυτεπαγγελτα. Η βεβαίωση απο την εργασία του συζυγου θα επισυναφθει οταν είναι έτοιμη απο την υπηρεσία του.</t>
  </si>
  <si>
    <t>ΤΖΟΥΜΕΡΚΙΩΤΗ</t>
  </si>
  <si>
    <t>ΔΗΜΟΤΙΚΟ ΣΧΟΛΕΙΟ ΠΟΡΤΩΝ</t>
  </si>
  <si>
    <t>ΕΠΙΘΥΜΩ ΤΗΝ ΑΠΟΣΠΑΣΗ ΜΟΥ ΣΕ ΑΛΛΗ ΣΧΟΛΙΚΗ ΜΟΝΑΔΑ ΓΙΑ ΛΟΓΟΥΣ ΠΡΟΣΩΠΙΚΟΥΣ.</t>
  </si>
  <si>
    <t>#V#ΒΕΒΑΙΩΣΗ ΣΥΖΥΓΟΥ.jpg#V#ΟΙΚΟΓ ΚΑΤΑΣ ΣΕΛ1.jpg#V#ΟΙΚ. ΚΑΤΑΣΤ ΣΕΛ2.jpg#V#ΟΙΚ ΚΑΤΑΣΤ ΣΕΛ3.jpg</t>
  </si>
  <si>
    <t>5ο ΝΗΠΙΑΓΩΓΕΙΟ ΑΙΓΙΟΥ</t>
  </si>
  <si>
    <t>ΣΥΖΥΓΟΣ ΑΣΤΥΝΟΜΙΚΟΥ</t>
  </si>
  <si>
    <t>ΚΟΤΣΑΛΙΔΗ</t>
  </si>
  <si>
    <t>61ο ΔΗΜΟΤΙΚΟ ΣΧΟΛΕΙΟ ΠΑΤΡΩΝ</t>
  </si>
  <si>
    <t>ΡΗΝΟΥΛΑ</t>
  </si>
  <si>
    <t>ΚΟΣΚΙΝΑΣ</t>
  </si>
  <si>
    <t>#V#IMG_20190820_210444.jpg</t>
  </si>
  <si>
    <t>ΧΡΙΣΤΟΔΟΥΛΟΠΟΥΛΟΥ</t>
  </si>
  <si>
    <t>Βόρειας Κυνουρίας</t>
  </si>
  <si>
    <t>ΚΟΥΚΛΗ</t>
  </si>
  <si>
    <t>ΠΤΟΛΕΜΑΪΔΑΣ </t>
  </si>
  <si>
    <t>ΜΗΤΤΟΥ</t>
  </si>
  <si>
    <t>ΤΡΥΦΩΝ</t>
  </si>
  <si>
    <t>ΔΗΜΗΤΡΟ</t>
  </si>
  <si>
    <t>#V#ΠΕΤΡΟΥ.pdf#V#EFKAPaymentNotification251131741525862490431879210.pdf#V#EFKAPaymentNotification26531383760275019223926794.pdf#V#EFKAPaymentNotification279528942033182444338357940.pdf#V#EFKAPaymentNotification293740973738970927883580302.pdf#V#EFKAPaymentNotification307963976408127532426601277.pdf#V#EFKAPaymentNotification32220147290123512350834850.pdf#V#EFKAPaymentNotification33637379531319501822942211.pdf#V#EFKAPaymentNotification350608699125052342218895284.pdf</t>
  </si>
  <si>
    <t>ΠΕΤΡΟΥ</t>
  </si>
  <si>
    <t>ΕΛΕΥΘΕΡΙ</t>
  </si>
  <si>
    <t>49ο ΔΗΜΟΤΙΚΟ ΣΧΟΛΕΙΟ ΠΑΤΡΩΝ</t>
  </si>
  <si>
    <t>#V#82E97AF7-8940-48C1-B682-D1C1B59A8A80.jpeg</t>
  </si>
  <si>
    <t>ΑΡΙΑΔΝΗ</t>
  </si>
  <si>
    <t>ΚΟΚΚΙΝΑΚΗ</t>
  </si>
  <si>
    <t>ΙΩΑΝΝΗΣ-ΒΑΣΙΛΕΙΟΣ</t>
  </si>
  <si>
    <t>2019-08-27 10:54:54</t>
  </si>
  <si>
    <t>#V#Ελένη Λεοντίου.pdf</t>
  </si>
  <si>
    <t>ΛΕΟΝΤΙΟΥ</t>
  </si>
  <si>
    <t>2019-08-27 10:57:49</t>
  </si>
  <si>
    <t>ΥΠΟΒΑΛΛΩ ΠΙΣΤΟΠΟΙΗΤΙΚΟ ΟΙΚΟΓΕΝΕΙΑΚΗΣ ΚΑΤΑΣΤΑΣΗΣ,ΕΝΤΟΠΙΟΤΗΤΑΣ,ΣΥΝΥΠΗΡΕΤΗΣΗΣ,ΒΕΒΑΙΩΣΗ ΦΟΙΤΗΣΗΣ ΣΠΟΥΔΩΝ ΣΕ ΑΕΙ.</t>
  </si>
  <si>
    <t>ΚΟΝΤΟΥ</t>
  </si>
  <si>
    <t>2019-08-27 10:59:30</t>
  </si>
  <si>
    <t>ΠΑΠΠΑ</t>
  </si>
  <si>
    <t>2019-08-27 11:00:46</t>
  </si>
  <si>
    <t>#V#ΔΙΚΑΙΟΛ. ΠΑΡΑΣΚΕΥΙΩΤΟΥ.pdf</t>
  </si>
  <si>
    <t>ΠΑΡΑΣΚΕΥΙΩΤΟΥ</t>
  </si>
  <si>
    <t>2019-08-27 11:01:58</t>
  </si>
  <si>
    <t>#V#ΔΙΚΑΙΟΛΟΓΗΤΙΚΑ ΑΠΟΣΠΑΣΗΣ 2019.pdf</t>
  </si>
  <si>
    <t>ΛΑΟΥΡΔΕΚΗ</t>
  </si>
  <si>
    <t>2019-08-27 11:03:01</t>
  </si>
  <si>
    <t>ΜΑΡΑΘΩΝΟΣ</t>
  </si>
  <si>
    <t>ΦΩΤΑΚΗ</t>
  </si>
  <si>
    <t>ΜΑΤΘΑΙΟΣ</t>
  </si>
  <si>
    <t>Ν/Γ ΜΑΝΕΣΙΟΥ / Ν/Γ ΚΑΛΑΒΡΥΤΩΝ ΥΠΕΡΑΡΙΘΜΗ</t>
  </si>
  <si>
    <t>ΟΧΙ</t>
  </si>
  <si>
    <t>ΠΑΤΡΕΩN</t>
  </si>
  <si>
    <t>Ν/Γ ΛΟΥΣΙΚΩΝ/ Ν/Γ ΚΑΡΥΑΣ ΥΠΕΡΑΡΙΘΜΗ</t>
  </si>
  <si>
    <t>Ν/Γ ΨΩΦΙΔΑΣ / Ν/Γ ΣΕΛΙΑΝΙΤΙΚΩΝ ΥΠΕΡΑΡΙΘΜΗ</t>
  </si>
  <si>
    <t>Ν/Γ ΜΙΧΟΪΟΥ/ Ν/Γ ΑΡΛΑΣ ΥΠΕΡ.</t>
  </si>
  <si>
    <t>ΌΧΙ</t>
  </si>
  <si>
    <t>Ν/Γ ΛΑΠΠΑ / 3ο Ν/Γ ΚΑΤΩ ΑΧΑΪΑΣ</t>
  </si>
  <si>
    <t>Ν/Γ ΜΑΤΑΡΑΓΚΑ / 2ο Ν/Γ ΚΑΤΩ ΑΧΑΪΑΣ ΥΠΕΡΑΡΙΘΜΗ</t>
  </si>
  <si>
    <t>25ο Ν/Γ ΠΑΤΡΩΝ/ 55ο Ν/Γ ΠΑΤΡΩΝ ΥΠΕΡΑΡ.</t>
  </si>
  <si>
    <t>Ν/Γ ΜΙΧΟΪΟΥ/ Ν/Γ ΧΑΪΚΑΛΙΟΥ ΥΠΕΡ.</t>
  </si>
  <si>
    <t>Ν/Γ ΚΑΤΩ ΜΑΖΑΡΑΚΙΟΥ / 2ο Ν/Γ ΚΑΤΩ ΑΧΑΪΑΣ ΥΠΕΡΑΡΙΘΜΗ</t>
  </si>
  <si>
    <t>ΑΛΙΒΙΖΑΤΟΥ</t>
  </si>
  <si>
    <t>ΜΠΟΥΣΙΑ</t>
  </si>
  <si>
    <t>33ο Ν/Γ ΠΑΤΡΩΝ / ΥΠΕΡΑΡΙΘΜΗ</t>
  </si>
  <si>
    <t>ΚΛΑΔΟΣ</t>
  </si>
  <si>
    <t>ΣΤΗ ΔΙΑΘΕΣΗ / 40ο Ν/Γ ΠΑΤΡΩΝ</t>
  </si>
  <si>
    <t>Ν/Γ ΚΛΕΙΤΟΡΙΑΣ</t>
  </si>
  <si>
    <t>20ο Ν/Γ ΠΑΤΡΩΝ</t>
  </si>
  <si>
    <t>30ο Ν/Γ ΠΑΤΡΩΝ</t>
  </si>
  <si>
    <t>ΤΟΠΟΘΕΤΗΣΗ</t>
  </si>
  <si>
    <t>10ο Ν/Γ ΠΑΤΡΩΝ</t>
  </si>
  <si>
    <t>17ο Ν/Γ ΠΑΤΡΩΝ</t>
  </si>
  <si>
    <t>47ο Ν/Γ ΠΑΤΡΩΝ</t>
  </si>
  <si>
    <t>41ο Ν/Γ ΠΑΤΡΩΝ</t>
  </si>
  <si>
    <t>62ο Ν/Γ ΠΑΤΡΩΝ</t>
  </si>
  <si>
    <t>22ο Ν/Γ ΠΑΤΡΩΝ</t>
  </si>
  <si>
    <t>2ο Ν/Γ ΠΑΤΡΩΝ</t>
  </si>
  <si>
    <t>2ο Ν/Γ ΟΒΡΥΑΣ</t>
  </si>
  <si>
    <t>Ν/Γ ΨΑΘΟΠΥΡΓΟΥ</t>
  </si>
  <si>
    <t>14ο Ν/Γ ΠΑΤΡΩΝ</t>
  </si>
  <si>
    <t>Ν/Γ ΔΡΕΠΑΝΟΥ</t>
  </si>
  <si>
    <t>34ο Ν/Γ ΠΑΤΡΩΝ</t>
  </si>
  <si>
    <t>40ο Ν/Γ ΠΑΤΡΩΝ</t>
  </si>
  <si>
    <t>54ο Ν/Γ ΠΑΤΡΩΝ</t>
  </si>
  <si>
    <t>2ο Ν/Γ ΠΑΡΑΛΙΑΣ</t>
  </si>
  <si>
    <t>29ο Ν/Γ ΠΑΤΡΩΝ</t>
  </si>
  <si>
    <t>37ο Ν/Γ ΠΑΤΡΩΝ</t>
  </si>
  <si>
    <t>Ν/Γ ΑΚΤΑΙΟΥ</t>
  </si>
  <si>
    <t>68ο Ν/Γ ΠΑΤΡΩΝ</t>
  </si>
  <si>
    <t>52ο Ν/Γ ΠΑΤΡΩΝ</t>
  </si>
  <si>
    <t>15ο Ν/Γ ΠΑΤΡΩΝ</t>
  </si>
  <si>
    <t>31ο Ν/Γ ΠΑΤΡΩΝ</t>
  </si>
  <si>
    <t>ΠΕΙΡ.Ν.Π.Π.</t>
  </si>
  <si>
    <t>55ο Ν/Γ ΠΑΤΡΩΝ</t>
  </si>
  <si>
    <t>16ο Ν/Γ ΠΑΤΡΩΝ</t>
  </si>
  <si>
    <t>65ο Ν/Γ ΠΑΤΡΩΝ</t>
  </si>
  <si>
    <t>39ο Ν/Γ ΠΑΤΡΩΝ</t>
  </si>
  <si>
    <t>35ο Ν/Γ ΠΑΤΡΩΝ</t>
  </si>
  <si>
    <t>42ο Ν/Γ ΠΑΤΡΩΝ</t>
  </si>
  <si>
    <t>Ν/Γ ΜΙΝΤΙΛΟΓΛΙΟΥ</t>
  </si>
  <si>
    <t>12ο Ν/Γ ΠΑΤΡΩΝ</t>
  </si>
  <si>
    <t>53ο Ν/Γ ΠΑΤΡΩΝ</t>
  </si>
  <si>
    <t>75ο Ν/Γ ΠΑΤΡΩΝ</t>
  </si>
  <si>
    <t>Ν/Γ ΤΕΜΕΝΗΣ</t>
  </si>
  <si>
    <t>3ο Ν/Γ ΟΒΡΥΑΣ</t>
  </si>
  <si>
    <t>7ο Ν/Γ ΠΑΤΡΩΝ</t>
  </si>
  <si>
    <t>3ο Ν/Γ ΠΑΤΡΩΝ</t>
  </si>
  <si>
    <t>45ο Ν/Γ ΠΑΤΡΩΝ</t>
  </si>
  <si>
    <t>61ο Ν/Γ ΠΑΤΡΩΝ</t>
  </si>
  <si>
    <t>59ο Ν/Γ ΠΑΤΡΩΝ</t>
  </si>
  <si>
    <t>Ν/Γ ΑΒΥΘΟΥ</t>
  </si>
  <si>
    <t>4ο Ν/Γ ΠΑΡΑΛΙΑΣ</t>
  </si>
  <si>
    <t>28ο Ν/Γ ΠΑΤΡΩΝ</t>
  </si>
  <si>
    <t>1ο Ν/Γ ΠΑΤΡΩΝ</t>
  </si>
  <si>
    <t>2ο Ν/Γ ΡΙΟΥ</t>
  </si>
  <si>
    <t xml:space="preserve">Ν/Γ ΚΑΛΑΒΡΥΤΩΝ </t>
  </si>
  <si>
    <t>43ο Ν/Γ ΠΑΤΡΩΝ</t>
  </si>
  <si>
    <t>2ο Ν/Γ ΔΕΜΕΝΙΚΩΝ</t>
  </si>
  <si>
    <t>6ο Ν/Γ ΠΑΤΡΩΝ</t>
  </si>
  <si>
    <t>58ο Ν/Γ ΠΑΤΡΩΝ</t>
  </si>
  <si>
    <t>49ο Ν/Γ ΠΑΤΡΩΝ</t>
  </si>
  <si>
    <t>5ο Ν/Γ ΠΑΤΡΩΝ</t>
  </si>
  <si>
    <t>Ν/Γ ΡΟΪΤΙΚΩΝ</t>
  </si>
  <si>
    <t>Ν/Γ ΣΚΕΠΑΣΤΟΥ</t>
  </si>
  <si>
    <t>Ν/Γ ΑΓΙΟΥ ΒΑΣΙΛΕΙΟΥ</t>
  </si>
  <si>
    <t>Ν/Γ ΚΑΛΑΒΡΥΤΩΝ ΥΠΕΡ.</t>
  </si>
  <si>
    <t>50ο Ν/Γ ΠΑΤΡΩΝ</t>
  </si>
  <si>
    <t>71ο Ν/Γ ΠΑΤΡΩΝ (*)</t>
  </si>
  <si>
    <t>1ο Ν/Γ ΒΡΑΧΝΑΙΪΚΩΝ</t>
  </si>
  <si>
    <t>3ο Ν/Γ ΚΑΤΩ ΑΧΑΪΑΣ</t>
  </si>
  <si>
    <t>Ν/Γ ΛΑΠΠΑ</t>
  </si>
  <si>
    <t>Ν/Γ ΧΑΛΑΝΔΡΙΤΣΑΣ</t>
  </si>
  <si>
    <t>Ν/Γ ΚΑΛΛΙΘΕΑΣ</t>
  </si>
  <si>
    <t>4ο Ν/Γ ΑΙΓΙΟΥ</t>
  </si>
  <si>
    <t>Ν/Γ ΚΟΥΛΟΥΡΑΣ</t>
  </si>
  <si>
    <t>1ο Ν/Γ ΑΙΓΙΟΥ</t>
  </si>
  <si>
    <t>Ν/Γ ΚΑΜΑΡΩΝ</t>
  </si>
  <si>
    <t xml:space="preserve">3ο Ν/Γ ΑΙΓΙΟΥ </t>
  </si>
  <si>
    <t>ΠΑΡ. ΣΕΛΙΝΟΥΝΤΑ</t>
  </si>
  <si>
    <t>ΠΡΑΞΗ</t>
  </si>
  <si>
    <t>39/06-09-2019</t>
  </si>
  <si>
    <t>ΔΕΝ ΜΕΤΑΚΙΝΕΙΤΑΙ</t>
  </si>
</sst>
</file>

<file path=xl/styles.xml><?xml version="1.0" encoding="utf-8"?>
<styleSheet xmlns="http://schemas.openxmlformats.org/spreadsheetml/2006/main">
  <numFmts count="1">
    <numFmt numFmtId="164" formatCode="dd/mm/yy\ hh:mm"/>
  </numFmts>
  <fonts count="17">
    <font>
      <sz val="10"/>
      <color rgb="FF000000"/>
      <name val="Arial"/>
    </font>
    <font>
      <sz val="11"/>
      <color theme="1"/>
      <name val="Calibri"/>
      <family val="2"/>
      <charset val="161"/>
      <scheme val="minor"/>
    </font>
    <font>
      <b/>
      <sz val="10"/>
      <color theme="1"/>
      <name val="Arial"/>
      <family val="2"/>
      <charset val="161"/>
    </font>
    <font>
      <sz val="10"/>
      <color theme="1"/>
      <name val="Calibri"/>
      <family val="2"/>
      <charset val="161"/>
    </font>
    <font>
      <sz val="10"/>
      <name val="Calibri"/>
      <family val="2"/>
      <charset val="161"/>
    </font>
    <font>
      <b/>
      <sz val="10"/>
      <color theme="1"/>
      <name val="Calibri"/>
      <family val="2"/>
      <charset val="161"/>
    </font>
    <font>
      <sz val="10"/>
      <color theme="1"/>
      <name val="Calibri"/>
      <family val="2"/>
      <charset val="161"/>
    </font>
    <font>
      <sz val="10"/>
      <color theme="1"/>
      <name val="Arial"/>
      <family val="2"/>
      <charset val="161"/>
    </font>
    <font>
      <sz val="10"/>
      <color theme="1"/>
      <name val="Arial"/>
      <family val="2"/>
      <charset val="161"/>
    </font>
    <font>
      <b/>
      <sz val="10"/>
      <name val="Calibri"/>
      <family val="2"/>
      <charset val="161"/>
    </font>
    <font>
      <sz val="10"/>
      <name val="Calibri"/>
      <family val="2"/>
      <charset val="161"/>
    </font>
    <font>
      <sz val="10"/>
      <name val="Calibri"/>
      <family val="2"/>
      <charset val="161"/>
      <scheme val="minor"/>
    </font>
    <font>
      <sz val="10"/>
      <color theme="1"/>
      <name val="Calibri"/>
      <family val="2"/>
      <charset val="161"/>
      <scheme val="minor"/>
    </font>
    <font>
      <b/>
      <sz val="10"/>
      <color theme="1"/>
      <name val="Calibri"/>
      <family val="2"/>
      <charset val="161"/>
      <scheme val="minor"/>
    </font>
    <font>
      <sz val="10"/>
      <color rgb="FF000000"/>
      <name val="Calibri"/>
      <family val="2"/>
      <charset val="161"/>
      <scheme val="minor"/>
    </font>
    <font>
      <sz val="11"/>
      <name val="Calibri"/>
      <family val="2"/>
      <charset val="161"/>
      <scheme val="minor"/>
    </font>
    <font>
      <sz val="11"/>
      <color rgb="FF000000"/>
      <name val="Calibri"/>
      <family val="2"/>
      <charset val="161"/>
      <scheme val="minor"/>
    </font>
  </fonts>
  <fills count="5">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1">
    <xf numFmtId="0" fontId="0" fillId="0" borderId="0" xfId="0" applyFont="1" applyAlignment="1"/>
    <xf numFmtId="0" fontId="2" fillId="0" borderId="1" xfId="0" applyFont="1" applyBorder="1" applyAlignment="1">
      <alignment horizontal="center" vertical="center" wrapText="1"/>
    </xf>
    <xf numFmtId="0" fontId="6" fillId="0" borderId="0" xfId="0" applyFont="1" applyAlignment="1">
      <alignment wrapText="1"/>
    </xf>
    <xf numFmtId="0" fontId="7" fillId="0" borderId="1" xfId="0" applyFont="1" applyBorder="1" applyAlignment="1">
      <alignment wrapText="1"/>
    </xf>
    <xf numFmtId="164" fontId="7" fillId="0" borderId="1" xfId="0" applyNumberFormat="1" applyFont="1" applyBorder="1" applyAlignment="1">
      <alignment wrapText="1"/>
    </xf>
    <xf numFmtId="0" fontId="7" fillId="0" borderId="1" xfId="0" applyFont="1" applyBorder="1" applyAlignment="1">
      <alignment wrapText="1"/>
    </xf>
    <xf numFmtId="0" fontId="8" fillId="0" borderId="0" xfId="0" applyFont="1" applyAlignment="1">
      <alignment horizontal="right" wrapText="1"/>
    </xf>
    <xf numFmtId="49" fontId="8" fillId="0" borderId="0" xfId="0" applyNumberFormat="1" applyFont="1" applyAlignment="1">
      <alignment wrapText="1"/>
    </xf>
    <xf numFmtId="0" fontId="8" fillId="0" borderId="0" xfId="0" applyFont="1" applyAlignment="1">
      <alignment wrapText="1"/>
    </xf>
    <xf numFmtId="0" fontId="6" fillId="0" borderId="0" xfId="0" applyFont="1" applyAlignment="1"/>
    <xf numFmtId="0" fontId="2" fillId="0" borderId="0" xfId="0" applyFont="1" applyAlignment="1"/>
    <xf numFmtId="0" fontId="14" fillId="0" borderId="0" xfId="0" applyFont="1" applyFill="1" applyAlignment="1"/>
    <xf numFmtId="0" fontId="0" fillId="0" borderId="0" xfId="0" applyFont="1" applyFill="1" applyAlignment="1"/>
    <xf numFmtId="0" fontId="0" fillId="0" borderId="0" xfId="0" applyFont="1" applyFill="1" applyAlignment="1">
      <alignment vertical="center"/>
    </xf>
    <xf numFmtId="0" fontId="14" fillId="0" borderId="0" xfId="0" applyFont="1" applyFill="1" applyAlignment="1">
      <alignment vertical="center"/>
    </xf>
    <xf numFmtId="0" fontId="11" fillId="0" borderId="2" xfId="0" applyFont="1" applyFill="1" applyBorder="1" applyAlignment="1"/>
    <xf numFmtId="0" fontId="11" fillId="0" borderId="2" xfId="0" applyFont="1" applyFill="1" applyBorder="1"/>
    <xf numFmtId="0" fontId="12" fillId="0" borderId="2" xfId="0" applyFont="1" applyFill="1" applyBorder="1" applyAlignment="1">
      <alignment horizontal="right"/>
    </xf>
    <xf numFmtId="0" fontId="12" fillId="0" borderId="2" xfId="0" applyFont="1" applyFill="1" applyBorder="1" applyAlignment="1"/>
    <xf numFmtId="0" fontId="13" fillId="0" borderId="2" xfId="0" applyFont="1" applyFill="1" applyBorder="1" applyAlignment="1"/>
    <xf numFmtId="0" fontId="11" fillId="0" borderId="2" xfId="0" applyFont="1" applyFill="1" applyBorder="1" applyAlignment="1">
      <alignment wrapText="1"/>
    </xf>
    <xf numFmtId="0" fontId="11" fillId="0" borderId="2" xfId="0" applyFont="1" applyFill="1" applyBorder="1" applyAlignment="1">
      <alignment vertical="center"/>
    </xf>
    <xf numFmtId="0" fontId="12" fillId="0" borderId="2" xfId="0" applyFont="1" applyFill="1" applyBorder="1" applyAlignment="1">
      <alignment vertical="center"/>
    </xf>
    <xf numFmtId="0" fontId="11" fillId="0" borderId="2" xfId="0" applyFont="1" applyFill="1" applyBorder="1" applyAlignment="1">
      <alignment vertical="center" wrapText="1"/>
    </xf>
    <xf numFmtId="0" fontId="13" fillId="0" borderId="2" xfId="0" applyFont="1" applyFill="1" applyBorder="1" applyAlignment="1">
      <alignment vertical="center"/>
    </xf>
    <xf numFmtId="0" fontId="11" fillId="0" borderId="0" xfId="0" applyFont="1" applyFill="1" applyBorder="1" applyAlignment="1">
      <alignment wrapText="1"/>
    </xf>
    <xf numFmtId="0" fontId="12" fillId="0" borderId="0" xfId="0" applyFont="1" applyFill="1" applyBorder="1" applyAlignment="1">
      <alignment horizontal="right"/>
    </xf>
    <xf numFmtId="0" fontId="12" fillId="0" borderId="0" xfId="0" applyFont="1" applyFill="1" applyBorder="1" applyAlignment="1"/>
    <xf numFmtId="0" fontId="14" fillId="0" borderId="0" xfId="0" applyFont="1" applyFill="1" applyBorder="1" applyAlignment="1"/>
    <xf numFmtId="0" fontId="11" fillId="0" borderId="10" xfId="0" applyFont="1" applyFill="1" applyBorder="1" applyAlignment="1">
      <alignment vertical="center"/>
    </xf>
    <xf numFmtId="0" fontId="12" fillId="0" borderId="10" xfId="0" applyFont="1" applyFill="1" applyBorder="1" applyAlignment="1">
      <alignment horizontal="right" vertical="center"/>
    </xf>
    <xf numFmtId="0" fontId="12" fillId="0" borderId="10" xfId="0" applyFont="1" applyFill="1" applyBorder="1" applyAlignment="1">
      <alignment vertical="center"/>
    </xf>
    <xf numFmtId="0" fontId="11" fillId="0" borderId="10" xfId="0" applyFont="1" applyFill="1" applyBorder="1" applyAlignment="1">
      <alignment vertical="center" wrapText="1"/>
    </xf>
    <xf numFmtId="0" fontId="13" fillId="0" borderId="10" xfId="0" applyFont="1" applyFill="1" applyBorder="1" applyAlignment="1">
      <alignment vertical="center"/>
    </xf>
    <xf numFmtId="0" fontId="11" fillId="0" borderId="11" xfId="0" applyFont="1" applyFill="1" applyBorder="1" applyAlignment="1">
      <alignment vertical="center" wrapText="1"/>
    </xf>
    <xf numFmtId="0" fontId="12" fillId="0" borderId="11" xfId="0" applyFont="1" applyFill="1" applyBorder="1" applyAlignment="1">
      <alignment horizontal="right" vertical="center"/>
    </xf>
    <xf numFmtId="0" fontId="12" fillId="0" borderId="11" xfId="0" applyFont="1" applyFill="1" applyBorder="1" applyAlignment="1">
      <alignment vertical="center"/>
    </xf>
    <xf numFmtId="0" fontId="14" fillId="0" borderId="11" xfId="0" applyFont="1" applyFill="1" applyBorder="1" applyAlignment="1">
      <alignment vertical="center"/>
    </xf>
    <xf numFmtId="0" fontId="0" fillId="0" borderId="0" xfId="0" applyFont="1" applyAlignment="1">
      <alignment horizontal="center"/>
    </xf>
    <xf numFmtId="0" fontId="11" fillId="0" borderId="7" xfId="0" applyFont="1" applyFill="1" applyBorder="1" applyAlignment="1"/>
    <xf numFmtId="0" fontId="12" fillId="0" borderId="2" xfId="0" applyFont="1" applyFill="1" applyBorder="1" applyAlignment="1">
      <alignment wrapText="1"/>
    </xf>
    <xf numFmtId="0" fontId="1" fillId="0" borderId="0" xfId="0" applyFont="1" applyFill="1" applyBorder="1" applyAlignment="1"/>
    <xf numFmtId="0" fontId="14" fillId="0" borderId="8" xfId="0" applyFont="1" applyFill="1" applyBorder="1" applyAlignment="1">
      <alignment horizontal="center"/>
    </xf>
    <xf numFmtId="0" fontId="12" fillId="0" borderId="0" xfId="0" applyFont="1" applyFill="1" applyBorder="1" applyAlignment="1">
      <alignment wrapText="1"/>
    </xf>
    <xf numFmtId="0" fontId="12" fillId="0" borderId="7" xfId="0" applyFont="1" applyFill="1" applyBorder="1" applyAlignment="1"/>
    <xf numFmtId="0" fontId="14" fillId="0" borderId="2" xfId="0" applyFont="1" applyFill="1" applyBorder="1" applyAlignment="1"/>
    <xf numFmtId="0" fontId="11" fillId="0" borderId="0" xfId="0" applyFont="1" applyFill="1" applyBorder="1" applyAlignment="1"/>
    <xf numFmtId="0" fontId="15" fillId="0" borderId="0" xfId="0" applyFont="1" applyFill="1" applyBorder="1" applyAlignment="1"/>
    <xf numFmtId="0" fontId="11" fillId="3" borderId="2" xfId="0" applyFont="1" applyFill="1" applyBorder="1" applyAlignment="1"/>
    <xf numFmtId="0" fontId="12" fillId="3" borderId="2" xfId="0" applyFont="1" applyFill="1" applyBorder="1" applyAlignment="1"/>
    <xf numFmtId="0" fontId="12" fillId="0" borderId="2"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 fillId="0" borderId="0" xfId="0" applyFont="1" applyFill="1" applyBorder="1" applyAlignment="1">
      <alignment vertical="center"/>
    </xf>
    <xf numFmtId="0" fontId="14" fillId="0" borderId="0" xfId="0" applyFont="1" applyFill="1" applyBorder="1" applyAlignment="1">
      <alignment vertical="center"/>
    </xf>
    <xf numFmtId="0" fontId="11" fillId="0" borderId="7" xfId="0" applyFont="1" applyFill="1" applyBorder="1" applyAlignment="1">
      <alignment vertical="center"/>
    </xf>
    <xf numFmtId="0" fontId="14" fillId="0" borderId="2" xfId="0" applyFont="1" applyFill="1" applyBorder="1" applyAlignment="1">
      <alignment wrapText="1"/>
    </xf>
    <xf numFmtId="0" fontId="14" fillId="0" borderId="0" xfId="0" applyFont="1" applyFill="1" applyBorder="1" applyAlignment="1">
      <alignment wrapText="1"/>
    </xf>
    <xf numFmtId="0" fontId="16" fillId="0" borderId="0" xfId="0" applyFont="1" applyFill="1" applyBorder="1" applyAlignment="1"/>
    <xf numFmtId="0" fontId="1" fillId="0" borderId="0" xfId="0" applyFont="1" applyFill="1" applyBorder="1" applyAlignment="1">
      <alignment horizontal="right"/>
    </xf>
    <xf numFmtId="0" fontId="11" fillId="0" borderId="0" xfId="0" applyFont="1" applyFill="1" applyBorder="1" applyAlignment="1">
      <alignment vertical="center" wrapText="1"/>
    </xf>
    <xf numFmtId="0" fontId="1" fillId="0" borderId="0" xfId="0" applyFont="1" applyFill="1" applyBorder="1" applyAlignment="1">
      <alignment wrapText="1"/>
    </xf>
    <xf numFmtId="0" fontId="14" fillId="0" borderId="2" xfId="0" applyFont="1" applyFill="1" applyBorder="1" applyAlignment="1">
      <alignment horizontal="left" vertical="center" wrapText="1"/>
    </xf>
    <xf numFmtId="0" fontId="12" fillId="3" borderId="2" xfId="0" applyFont="1" applyFill="1" applyBorder="1" applyAlignment="1">
      <alignment vertical="center"/>
    </xf>
    <xf numFmtId="0" fontId="12" fillId="3" borderId="2" xfId="0" applyFont="1" applyFill="1" applyBorder="1" applyAlignment="1">
      <alignment vertical="center" wrapText="1"/>
    </xf>
    <xf numFmtId="0" fontId="11" fillId="0" borderId="9" xfId="0" applyFont="1" applyFill="1" applyBorder="1" applyAlignment="1">
      <alignment vertical="center"/>
    </xf>
    <xf numFmtId="0" fontId="14" fillId="0" borderId="2" xfId="0" applyFont="1" applyFill="1" applyBorder="1" applyAlignment="1">
      <alignment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Fill="1" applyBorder="1" applyAlignment="1">
      <alignment horizontal="left" vertical="center" wrapText="1"/>
    </xf>
    <xf numFmtId="0" fontId="11" fillId="0" borderId="3" xfId="0" applyFont="1" applyFill="1" applyBorder="1" applyAlignment="1"/>
    <xf numFmtId="0" fontId="12" fillId="0" borderId="4" xfId="0" applyFont="1" applyFill="1" applyBorder="1" applyAlignment="1"/>
    <xf numFmtId="0" fontId="13" fillId="0" borderId="4" xfId="0" applyFont="1" applyFill="1" applyBorder="1" applyAlignment="1"/>
    <xf numFmtId="0" fontId="12" fillId="0" borderId="4" xfId="0" applyFont="1" applyFill="1" applyBorder="1" applyAlignment="1">
      <alignment wrapText="1"/>
    </xf>
    <xf numFmtId="0" fontId="11" fillId="0" borderId="5" xfId="0" applyFont="1" applyFill="1" applyBorder="1" applyAlignment="1">
      <alignment wrapText="1"/>
    </xf>
    <xf numFmtId="0" fontId="12" fillId="0" borderId="5" xfId="0" applyFont="1" applyFill="1" applyBorder="1" applyAlignment="1"/>
    <xf numFmtId="0" fontId="1" fillId="0" borderId="5" xfId="0" applyFont="1" applyFill="1" applyBorder="1" applyAlignment="1"/>
    <xf numFmtId="0" fontId="14" fillId="0" borderId="5" xfId="0" applyFont="1" applyFill="1" applyBorder="1" applyAlignment="1"/>
    <xf numFmtId="0" fontId="14" fillId="0" borderId="6" xfId="0" applyFont="1" applyFill="1" applyBorder="1" applyAlignment="1">
      <alignment horizontal="center"/>
    </xf>
    <xf numFmtId="0" fontId="14" fillId="0" borderId="10" xfId="0" applyFont="1" applyFill="1" applyBorder="1" applyAlignment="1">
      <alignment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2" borderId="14" xfId="0" applyFont="1" applyFill="1" applyBorder="1" applyAlignment="1">
      <alignment horizontal="center" vertical="center" textRotation="90" wrapText="1"/>
    </xf>
    <xf numFmtId="0" fontId="3" fillId="2" borderId="14" xfId="0" applyFont="1" applyFill="1" applyBorder="1" applyAlignment="1">
      <alignment horizontal="center" vertical="center" textRotation="90" wrapText="1"/>
    </xf>
    <xf numFmtId="0" fontId="3" fillId="2" borderId="14" xfId="0" applyFont="1" applyFill="1" applyBorder="1" applyAlignment="1">
      <alignment horizontal="left" vertical="center" textRotation="90" wrapText="1"/>
    </xf>
    <xf numFmtId="0" fontId="5" fillId="2" borderId="14" xfId="0" applyFont="1" applyFill="1" applyBorder="1" applyAlignment="1">
      <alignment horizontal="left" vertical="center" textRotation="90" wrapText="1"/>
    </xf>
    <xf numFmtId="0" fontId="3" fillId="4" borderId="14" xfId="0" applyFont="1" applyFill="1" applyBorder="1" applyAlignment="1">
      <alignment horizontal="center" vertical="center" wrapText="1"/>
    </xf>
    <xf numFmtId="0" fontId="6" fillId="0" borderId="15" xfId="0" applyFont="1" applyBorder="1" applyAlignment="1">
      <alignment wrapText="1"/>
    </xf>
    <xf numFmtId="0" fontId="3" fillId="2" borderId="16" xfId="0" applyFont="1" applyFill="1" applyBorder="1" applyAlignment="1">
      <alignment horizontal="left" vertical="center" textRotation="90" wrapText="1"/>
    </xf>
    <xf numFmtId="0" fontId="0" fillId="0" borderId="15" xfId="0" applyFont="1" applyBorder="1" applyAlignment="1"/>
    <xf numFmtId="0" fontId="3" fillId="2" borderId="17" xfId="0" applyFont="1" applyFill="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L587"/>
  <sheetViews>
    <sheetView workbookViewId="0"/>
  </sheetViews>
  <sheetFormatPr defaultColWidth="14.42578125" defaultRowHeight="15" customHeight="1"/>
  <cols>
    <col min="1" max="29" width="8.7109375" customWidth="1"/>
    <col min="30" max="30" width="11.140625" customWidth="1"/>
    <col min="31" max="31" width="17.140625" customWidth="1"/>
    <col min="32" max="32" width="15.5703125" customWidth="1"/>
    <col min="33" max="64" width="8.7109375" customWidth="1"/>
  </cols>
  <sheetData>
    <row r="1" spans="1:64" ht="12.75" customHeight="1">
      <c r="A1" s="1" t="s">
        <v>0</v>
      </c>
      <c r="B1" s="1" t="s">
        <v>2</v>
      </c>
      <c r="C1" s="1" t="s">
        <v>3</v>
      </c>
      <c r="D1" s="1" t="s">
        <v>4</v>
      </c>
      <c r="E1" s="1" t="s">
        <v>5</v>
      </c>
      <c r="F1" s="1" t="s">
        <v>6</v>
      </c>
      <c r="G1" s="1" t="s">
        <v>7</v>
      </c>
      <c r="H1" s="1" t="s">
        <v>8</v>
      </c>
      <c r="I1" s="1" t="s">
        <v>9</v>
      </c>
      <c r="J1" s="1" t="s">
        <v>10</v>
      </c>
      <c r="K1" s="1" t="s">
        <v>11</v>
      </c>
      <c r="L1" s="1" t="s">
        <v>13</v>
      </c>
      <c r="M1" s="1" t="s">
        <v>14</v>
      </c>
      <c r="N1" s="1" t="s">
        <v>15</v>
      </c>
      <c r="O1" s="1" t="s">
        <v>16</v>
      </c>
      <c r="P1" s="1" t="s">
        <v>17</v>
      </c>
      <c r="Q1" s="1" t="s">
        <v>18</v>
      </c>
      <c r="R1" s="1" t="s">
        <v>19</v>
      </c>
      <c r="S1" s="1" t="s">
        <v>21</v>
      </c>
      <c r="T1" s="1" t="s">
        <v>22</v>
      </c>
      <c r="U1" s="1" t="s">
        <v>23</v>
      </c>
      <c r="V1" s="1" t="s">
        <v>24</v>
      </c>
      <c r="W1" s="1" t="s">
        <v>26</v>
      </c>
      <c r="X1" s="1" t="s">
        <v>29</v>
      </c>
      <c r="Y1" s="1" t="s">
        <v>30</v>
      </c>
      <c r="Z1" s="1" t="s">
        <v>32</v>
      </c>
      <c r="AA1" s="1" t="s">
        <v>33</v>
      </c>
      <c r="AB1" s="1" t="s">
        <v>35</v>
      </c>
      <c r="AC1" s="1" t="s">
        <v>36</v>
      </c>
      <c r="AD1" s="1" t="s">
        <v>37</v>
      </c>
      <c r="AE1" s="1" t="s">
        <v>39</v>
      </c>
      <c r="AF1" s="1" t="s">
        <v>40</v>
      </c>
      <c r="AG1" s="1" t="s">
        <v>41</v>
      </c>
      <c r="AH1" s="1" t="s">
        <v>42</v>
      </c>
      <c r="AI1" s="1" t="s">
        <v>44</v>
      </c>
      <c r="AJ1" s="1" t="s">
        <v>46</v>
      </c>
      <c r="AK1" s="1" t="s">
        <v>48</v>
      </c>
      <c r="AL1" s="1" t="s">
        <v>50</v>
      </c>
      <c r="AM1" s="1" t="s">
        <v>52</v>
      </c>
      <c r="AN1" s="1" t="s">
        <v>53</v>
      </c>
      <c r="AO1" s="1" t="s">
        <v>55</v>
      </c>
      <c r="AP1" s="1" t="s">
        <v>56</v>
      </c>
      <c r="AQ1" s="1" t="s">
        <v>59</v>
      </c>
      <c r="AR1" s="1" t="s">
        <v>61</v>
      </c>
      <c r="AS1" s="1" t="s">
        <v>64</v>
      </c>
      <c r="AT1" s="1" t="s">
        <v>66</v>
      </c>
      <c r="AU1" s="1" t="s">
        <v>70</v>
      </c>
      <c r="AV1" s="1" t="s">
        <v>71</v>
      </c>
      <c r="AW1" s="1" t="s">
        <v>72</v>
      </c>
      <c r="AX1" s="1" t="s">
        <v>73</v>
      </c>
      <c r="AY1" s="1" t="s">
        <v>74</v>
      </c>
      <c r="AZ1" s="1" t="s">
        <v>76</v>
      </c>
      <c r="BA1" s="1" t="s">
        <v>81</v>
      </c>
      <c r="BB1" s="1"/>
      <c r="BC1" s="1" t="s">
        <v>83</v>
      </c>
      <c r="BD1" s="1" t="s">
        <v>84</v>
      </c>
      <c r="BE1" s="1" t="s">
        <v>85</v>
      </c>
      <c r="BF1" s="1" t="s">
        <v>86</v>
      </c>
      <c r="BG1" s="1" t="s">
        <v>87</v>
      </c>
      <c r="BH1" s="1" t="s">
        <v>89</v>
      </c>
      <c r="BI1" s="1" t="s">
        <v>90</v>
      </c>
      <c r="BJ1" s="1" t="s">
        <v>91</v>
      </c>
      <c r="BK1" s="1" t="s">
        <v>93</v>
      </c>
      <c r="BL1" s="1" t="s">
        <v>95</v>
      </c>
    </row>
    <row r="2" spans="1:64" ht="12.75" customHeight="1">
      <c r="A2" s="3">
        <v>5</v>
      </c>
      <c r="B2" s="3">
        <v>0</v>
      </c>
      <c r="C2" s="3">
        <v>0</v>
      </c>
      <c r="D2" s="3">
        <v>0</v>
      </c>
      <c r="E2" s="3">
        <v>0</v>
      </c>
      <c r="F2" s="3">
        <v>0</v>
      </c>
      <c r="G2" s="3">
        <v>0</v>
      </c>
      <c r="H2" s="3">
        <v>0</v>
      </c>
      <c r="I2" s="3">
        <v>0</v>
      </c>
      <c r="J2" s="3">
        <v>1088</v>
      </c>
      <c r="K2" s="3">
        <v>0</v>
      </c>
      <c r="L2" s="3">
        <v>0</v>
      </c>
      <c r="M2" s="3">
        <v>0</v>
      </c>
      <c r="N2" s="3">
        <v>0</v>
      </c>
      <c r="O2" s="3">
        <v>0</v>
      </c>
      <c r="P2" s="3">
        <v>0</v>
      </c>
      <c r="Q2" s="3">
        <v>0</v>
      </c>
      <c r="R2" s="3">
        <v>0</v>
      </c>
      <c r="S2" s="3">
        <v>0</v>
      </c>
      <c r="T2" s="3">
        <v>0</v>
      </c>
      <c r="U2" s="3">
        <v>0</v>
      </c>
      <c r="V2" s="3">
        <v>0</v>
      </c>
      <c r="W2" s="3">
        <v>0</v>
      </c>
      <c r="X2" s="3">
        <v>0</v>
      </c>
      <c r="Y2" s="3">
        <v>0</v>
      </c>
      <c r="Z2" s="3">
        <v>0</v>
      </c>
      <c r="AA2" s="3">
        <v>0</v>
      </c>
      <c r="AB2" s="3">
        <v>0</v>
      </c>
      <c r="AC2" s="3">
        <v>0</v>
      </c>
      <c r="AD2" s="3">
        <v>0</v>
      </c>
      <c r="AE2" s="4">
        <v>43679.571412037003</v>
      </c>
      <c r="AF2" s="4">
        <v>43679.571412037003</v>
      </c>
      <c r="AG2" s="3">
        <v>1</v>
      </c>
      <c r="AH2" s="3">
        <v>1</v>
      </c>
      <c r="AI2" s="3">
        <v>0</v>
      </c>
      <c r="AJ2" s="3" t="s">
        <v>97</v>
      </c>
      <c r="AK2" s="3">
        <v>1</v>
      </c>
      <c r="AL2" s="3">
        <v>1</v>
      </c>
      <c r="AM2" s="3">
        <v>1</v>
      </c>
      <c r="AN2" s="3">
        <v>0</v>
      </c>
      <c r="AO2" s="3">
        <v>0</v>
      </c>
      <c r="AP2" s="3">
        <v>0</v>
      </c>
      <c r="AQ2" s="3">
        <v>0</v>
      </c>
      <c r="AR2" s="3">
        <v>0</v>
      </c>
      <c r="AS2" s="3">
        <v>0</v>
      </c>
      <c r="AT2" s="3">
        <v>0</v>
      </c>
      <c r="AU2" s="3">
        <v>0</v>
      </c>
      <c r="AV2" s="3">
        <v>0</v>
      </c>
      <c r="AW2" s="3"/>
      <c r="AX2" s="3">
        <v>1</v>
      </c>
      <c r="AY2" s="3">
        <v>0</v>
      </c>
      <c r="AZ2" s="3"/>
      <c r="BA2" s="3">
        <v>0</v>
      </c>
      <c r="BB2" s="3"/>
      <c r="BC2" s="3">
        <v>602390</v>
      </c>
      <c r="BD2" s="3" t="s">
        <v>98</v>
      </c>
      <c r="BE2" s="3" t="s">
        <v>99</v>
      </c>
      <c r="BF2" s="3" t="s">
        <v>100</v>
      </c>
      <c r="BG2" s="3" t="s">
        <v>101</v>
      </c>
      <c r="BH2" s="3">
        <v>16</v>
      </c>
      <c r="BI2" s="3">
        <v>9</v>
      </c>
      <c r="BJ2" s="3">
        <v>11</v>
      </c>
      <c r="BK2" s="3" t="s">
        <v>102</v>
      </c>
      <c r="BL2" s="3" t="s">
        <v>103</v>
      </c>
    </row>
    <row r="3" spans="1:64" ht="12.75" customHeight="1">
      <c r="A3" s="3">
        <v>10</v>
      </c>
      <c r="B3" s="3">
        <v>0</v>
      </c>
      <c r="C3" s="3">
        <v>0</v>
      </c>
      <c r="D3" s="3">
        <v>0</v>
      </c>
      <c r="E3" s="3">
        <v>0</v>
      </c>
      <c r="F3" s="3">
        <v>0</v>
      </c>
      <c r="G3" s="3">
        <v>0</v>
      </c>
      <c r="H3" s="3">
        <v>0</v>
      </c>
      <c r="I3" s="3">
        <v>0</v>
      </c>
      <c r="J3" s="3">
        <v>1380</v>
      </c>
      <c r="K3" s="3">
        <v>0</v>
      </c>
      <c r="L3" s="3">
        <v>0</v>
      </c>
      <c r="M3" s="3">
        <v>0</v>
      </c>
      <c r="N3" s="3">
        <v>0</v>
      </c>
      <c r="O3" s="3">
        <v>0</v>
      </c>
      <c r="P3" s="3">
        <v>0</v>
      </c>
      <c r="Q3" s="3">
        <v>0</v>
      </c>
      <c r="R3" s="3">
        <v>0</v>
      </c>
      <c r="S3" s="3">
        <v>0</v>
      </c>
      <c r="T3" s="3">
        <v>0</v>
      </c>
      <c r="U3" s="3">
        <v>0</v>
      </c>
      <c r="V3" s="3">
        <v>0</v>
      </c>
      <c r="W3" s="3">
        <v>0</v>
      </c>
      <c r="X3" s="3">
        <v>0</v>
      </c>
      <c r="Y3" s="3">
        <v>0</v>
      </c>
      <c r="Z3" s="3">
        <v>0</v>
      </c>
      <c r="AA3" s="3">
        <v>0</v>
      </c>
      <c r="AB3" s="3">
        <v>0</v>
      </c>
      <c r="AC3" s="3">
        <v>0</v>
      </c>
      <c r="AD3" s="3">
        <v>0</v>
      </c>
      <c r="AE3" s="4">
        <v>43679.760497685202</v>
      </c>
      <c r="AF3" s="4">
        <v>43679.760497685202</v>
      </c>
      <c r="AG3" s="3">
        <v>1</v>
      </c>
      <c r="AH3" s="3">
        <v>1</v>
      </c>
      <c r="AI3" s="3">
        <v>2</v>
      </c>
      <c r="AJ3" s="3" t="s">
        <v>104</v>
      </c>
      <c r="AK3" s="3">
        <v>5</v>
      </c>
      <c r="AL3" s="3">
        <v>5</v>
      </c>
      <c r="AM3" s="3">
        <v>1</v>
      </c>
      <c r="AN3" s="3">
        <v>0</v>
      </c>
      <c r="AO3" s="3">
        <v>0</v>
      </c>
      <c r="AP3" s="3">
        <v>0</v>
      </c>
      <c r="AQ3" s="3">
        <v>0</v>
      </c>
      <c r="AR3" s="3">
        <v>0</v>
      </c>
      <c r="AS3" s="3">
        <v>0</v>
      </c>
      <c r="AT3" s="3">
        <v>0</v>
      </c>
      <c r="AU3" s="3">
        <v>0</v>
      </c>
      <c r="AV3" s="3">
        <v>0</v>
      </c>
      <c r="AW3" s="3" t="s">
        <v>105</v>
      </c>
      <c r="AX3" s="3">
        <v>1</v>
      </c>
      <c r="AY3" s="3">
        <v>0</v>
      </c>
      <c r="AZ3" s="3"/>
      <c r="BA3" s="3">
        <v>0</v>
      </c>
      <c r="BB3" s="3"/>
      <c r="BC3" s="3">
        <v>228065</v>
      </c>
      <c r="BD3" s="3" t="s">
        <v>106</v>
      </c>
      <c r="BE3" s="3" t="s">
        <v>107</v>
      </c>
      <c r="BF3" s="3" t="s">
        <v>100</v>
      </c>
      <c r="BG3" s="3" t="s">
        <v>108</v>
      </c>
      <c r="BH3" s="3">
        <v>12</v>
      </c>
      <c r="BI3" s="3">
        <v>11</v>
      </c>
      <c r="BJ3" s="3">
        <v>29</v>
      </c>
      <c r="BK3" s="3" t="s">
        <v>109</v>
      </c>
      <c r="BL3" s="3" t="s">
        <v>110</v>
      </c>
    </row>
    <row r="4" spans="1:64" ht="12.75" customHeight="1">
      <c r="A4" s="3">
        <v>11</v>
      </c>
      <c r="B4" s="3">
        <v>0</v>
      </c>
      <c r="C4" s="3">
        <v>0</v>
      </c>
      <c r="D4" s="3">
        <v>0</v>
      </c>
      <c r="E4" s="3">
        <v>0</v>
      </c>
      <c r="F4" s="3">
        <v>0</v>
      </c>
      <c r="G4" s="3">
        <v>0</v>
      </c>
      <c r="H4" s="3">
        <v>0</v>
      </c>
      <c r="I4" s="3">
        <v>0</v>
      </c>
      <c r="J4" s="3">
        <v>263</v>
      </c>
      <c r="K4" s="3">
        <v>0</v>
      </c>
      <c r="L4" s="3">
        <v>0</v>
      </c>
      <c r="M4" s="3">
        <v>0</v>
      </c>
      <c r="N4" s="3">
        <v>0</v>
      </c>
      <c r="O4" s="3">
        <v>0</v>
      </c>
      <c r="P4" s="3">
        <v>0</v>
      </c>
      <c r="Q4" s="3">
        <v>0</v>
      </c>
      <c r="R4" s="3">
        <v>0</v>
      </c>
      <c r="S4" s="3">
        <v>0</v>
      </c>
      <c r="T4" s="3">
        <v>0</v>
      </c>
      <c r="U4" s="3">
        <v>0</v>
      </c>
      <c r="V4" s="3">
        <v>0</v>
      </c>
      <c r="W4" s="3">
        <v>0</v>
      </c>
      <c r="X4" s="3">
        <v>0</v>
      </c>
      <c r="Y4" s="3">
        <v>0</v>
      </c>
      <c r="Z4" s="3">
        <v>0</v>
      </c>
      <c r="AA4" s="3">
        <v>0</v>
      </c>
      <c r="AB4" s="3">
        <v>0</v>
      </c>
      <c r="AC4" s="3">
        <v>0</v>
      </c>
      <c r="AD4" s="3">
        <v>0</v>
      </c>
      <c r="AE4" s="4">
        <v>43679.763136574104</v>
      </c>
      <c r="AF4" s="4">
        <v>43679.763136574104</v>
      </c>
      <c r="AG4" s="3">
        <v>1</v>
      </c>
      <c r="AH4" s="3">
        <v>1</v>
      </c>
      <c r="AI4" s="3">
        <v>1</v>
      </c>
      <c r="AJ4" s="3" t="s">
        <v>111</v>
      </c>
      <c r="AK4" s="3">
        <v>5</v>
      </c>
      <c r="AL4" s="3">
        <v>0</v>
      </c>
      <c r="AM4" s="3">
        <v>1</v>
      </c>
      <c r="AN4" s="3">
        <v>0</v>
      </c>
      <c r="AO4" s="3">
        <v>0</v>
      </c>
      <c r="AP4" s="3">
        <v>0</v>
      </c>
      <c r="AQ4" s="3">
        <v>0</v>
      </c>
      <c r="AR4" s="3">
        <v>0</v>
      </c>
      <c r="AS4" s="3">
        <v>0</v>
      </c>
      <c r="AT4" s="3">
        <v>0</v>
      </c>
      <c r="AU4" s="3">
        <v>0</v>
      </c>
      <c r="AV4" s="3">
        <v>0</v>
      </c>
      <c r="AW4" s="3"/>
      <c r="AX4" s="3">
        <v>1</v>
      </c>
      <c r="AY4" s="3">
        <v>0</v>
      </c>
      <c r="AZ4" s="3"/>
      <c r="BA4" s="3">
        <v>0</v>
      </c>
      <c r="BB4" s="3"/>
      <c r="BC4" s="3">
        <v>621378</v>
      </c>
      <c r="BD4" s="3" t="s">
        <v>112</v>
      </c>
      <c r="BE4" s="3" t="s">
        <v>113</v>
      </c>
      <c r="BF4" s="3" t="s">
        <v>114</v>
      </c>
      <c r="BG4" s="3" t="s">
        <v>115</v>
      </c>
      <c r="BH4" s="3">
        <v>10</v>
      </c>
      <c r="BI4" s="3">
        <v>9</v>
      </c>
      <c r="BJ4" s="3">
        <v>24</v>
      </c>
      <c r="BK4" s="3" t="s">
        <v>102</v>
      </c>
      <c r="BL4" s="3" t="s">
        <v>116</v>
      </c>
    </row>
    <row r="5" spans="1:64" ht="12.75" customHeight="1">
      <c r="A5" s="3">
        <v>14</v>
      </c>
      <c r="B5" s="3">
        <v>0</v>
      </c>
      <c r="C5" s="3">
        <v>2</v>
      </c>
      <c r="D5" s="3">
        <v>5</v>
      </c>
      <c r="E5" s="3">
        <v>0</v>
      </c>
      <c r="F5" s="3">
        <v>0</v>
      </c>
      <c r="G5" s="3">
        <v>0</v>
      </c>
      <c r="H5" s="3">
        <v>0</v>
      </c>
      <c r="I5" s="3">
        <v>0</v>
      </c>
      <c r="J5" s="3">
        <v>347</v>
      </c>
      <c r="K5" s="3">
        <v>0</v>
      </c>
      <c r="L5" s="3">
        <v>0</v>
      </c>
      <c r="M5" s="3">
        <v>0</v>
      </c>
      <c r="N5" s="3">
        <v>0</v>
      </c>
      <c r="O5" s="3">
        <v>0</v>
      </c>
      <c r="P5" s="3">
        <v>0</v>
      </c>
      <c r="Q5" s="3">
        <v>0</v>
      </c>
      <c r="R5" s="3">
        <v>0</v>
      </c>
      <c r="S5" s="3">
        <v>0</v>
      </c>
      <c r="T5" s="3">
        <v>0</v>
      </c>
      <c r="U5" s="3">
        <v>0</v>
      </c>
      <c r="V5" s="3">
        <v>0</v>
      </c>
      <c r="W5" s="3">
        <v>0</v>
      </c>
      <c r="X5" s="3">
        <v>0</v>
      </c>
      <c r="Y5" s="3">
        <v>0</v>
      </c>
      <c r="Z5" s="3">
        <v>0</v>
      </c>
      <c r="AA5" s="3">
        <v>0</v>
      </c>
      <c r="AB5" s="3">
        <v>0</v>
      </c>
      <c r="AC5" s="3">
        <v>0</v>
      </c>
      <c r="AD5" s="3">
        <v>0</v>
      </c>
      <c r="AE5" s="4">
        <v>43679.797905092601</v>
      </c>
      <c r="AF5" s="4">
        <v>43679.797905092601</v>
      </c>
      <c r="AG5" s="3">
        <v>1</v>
      </c>
      <c r="AH5" s="3">
        <v>0</v>
      </c>
      <c r="AI5" s="3">
        <v>0</v>
      </c>
      <c r="AJ5" s="3"/>
      <c r="AK5" s="3">
        <v>5</v>
      </c>
      <c r="AL5" s="3">
        <v>0</v>
      </c>
      <c r="AM5" s="3">
        <v>1</v>
      </c>
      <c r="AN5" s="3">
        <v>0</v>
      </c>
      <c r="AO5" s="3">
        <v>0</v>
      </c>
      <c r="AP5" s="3">
        <v>0</v>
      </c>
      <c r="AQ5" s="3">
        <v>0</v>
      </c>
      <c r="AR5" s="3">
        <v>0</v>
      </c>
      <c r="AS5" s="3">
        <v>0</v>
      </c>
      <c r="AT5" s="3">
        <v>0</v>
      </c>
      <c r="AU5" s="3">
        <v>0</v>
      </c>
      <c r="AV5" s="3">
        <v>0</v>
      </c>
      <c r="AW5" s="3" t="s">
        <v>117</v>
      </c>
      <c r="AX5" s="3">
        <v>1</v>
      </c>
      <c r="AY5" s="3">
        <v>0</v>
      </c>
      <c r="AZ5" s="3"/>
      <c r="BA5" s="3">
        <v>0</v>
      </c>
      <c r="BB5" s="3" t="s">
        <v>118</v>
      </c>
      <c r="BC5" s="3">
        <v>621778</v>
      </c>
      <c r="BD5" s="3" t="s">
        <v>119</v>
      </c>
      <c r="BE5" s="3" t="s">
        <v>120</v>
      </c>
      <c r="BF5" s="3" t="s">
        <v>121</v>
      </c>
      <c r="BG5" s="3" t="s">
        <v>122</v>
      </c>
      <c r="BH5" s="3">
        <v>10</v>
      </c>
      <c r="BI5" s="3">
        <v>9</v>
      </c>
      <c r="BJ5" s="3">
        <v>5</v>
      </c>
      <c r="BK5" s="3" t="s">
        <v>102</v>
      </c>
      <c r="BL5" s="3" t="s">
        <v>123</v>
      </c>
    </row>
    <row r="6" spans="1:64" ht="12.75" customHeight="1">
      <c r="A6" s="3">
        <v>18</v>
      </c>
      <c r="B6" s="3">
        <v>0</v>
      </c>
      <c r="C6" s="3">
        <v>0</v>
      </c>
      <c r="D6" s="3">
        <v>0</v>
      </c>
      <c r="E6" s="3">
        <v>0</v>
      </c>
      <c r="F6" s="3">
        <v>0</v>
      </c>
      <c r="G6" s="3">
        <v>0</v>
      </c>
      <c r="H6" s="3">
        <v>0</v>
      </c>
      <c r="I6" s="3">
        <v>0</v>
      </c>
      <c r="J6" s="3">
        <v>715</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4">
        <v>43679.816203703696</v>
      </c>
      <c r="AF6" s="4">
        <v>43679.816203703696</v>
      </c>
      <c r="AG6" s="3">
        <v>1</v>
      </c>
      <c r="AH6" s="3">
        <v>1</v>
      </c>
      <c r="AI6" s="3">
        <v>1</v>
      </c>
      <c r="AJ6" s="3" t="s">
        <v>104</v>
      </c>
      <c r="AK6" s="3">
        <v>5</v>
      </c>
      <c r="AL6" s="3">
        <v>5</v>
      </c>
      <c r="AM6" s="3">
        <v>1</v>
      </c>
      <c r="AN6" s="3">
        <v>0</v>
      </c>
      <c r="AO6" s="3">
        <v>0</v>
      </c>
      <c r="AP6" s="3">
        <v>0</v>
      </c>
      <c r="AQ6" s="3">
        <v>0</v>
      </c>
      <c r="AR6" s="3">
        <v>0</v>
      </c>
      <c r="AS6" s="3">
        <v>0</v>
      </c>
      <c r="AT6" s="3">
        <v>0</v>
      </c>
      <c r="AU6" s="3">
        <v>0</v>
      </c>
      <c r="AV6" s="3">
        <v>0</v>
      </c>
      <c r="AW6" s="3"/>
      <c r="AX6" s="3">
        <v>1</v>
      </c>
      <c r="AY6" s="3">
        <v>0</v>
      </c>
      <c r="AZ6" s="3"/>
      <c r="BA6" s="3">
        <v>0</v>
      </c>
      <c r="BB6" s="3"/>
      <c r="BC6" s="3">
        <v>611642</v>
      </c>
      <c r="BD6" s="3" t="s">
        <v>124</v>
      </c>
      <c r="BE6" s="3" t="s">
        <v>125</v>
      </c>
      <c r="BF6" s="3" t="s">
        <v>100</v>
      </c>
      <c r="BG6" s="3" t="s">
        <v>126</v>
      </c>
      <c r="BH6" s="3">
        <v>13</v>
      </c>
      <c r="BI6" s="3">
        <v>8</v>
      </c>
      <c r="BJ6" s="3">
        <v>17</v>
      </c>
      <c r="BK6" s="3" t="s">
        <v>127</v>
      </c>
      <c r="BL6" s="3" t="s">
        <v>128</v>
      </c>
    </row>
    <row r="7" spans="1:64" ht="12.75" customHeight="1">
      <c r="A7" s="3">
        <v>15</v>
      </c>
      <c r="B7" s="3">
        <v>0</v>
      </c>
      <c r="C7" s="3">
        <v>0</v>
      </c>
      <c r="D7" s="3">
        <v>0</v>
      </c>
      <c r="E7" s="3">
        <v>0</v>
      </c>
      <c r="F7" s="3">
        <v>0</v>
      </c>
      <c r="G7" s="3">
        <v>0</v>
      </c>
      <c r="H7" s="3">
        <v>0</v>
      </c>
      <c r="I7" s="3">
        <v>0</v>
      </c>
      <c r="J7" s="3">
        <v>1594</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4">
        <v>43679.8288425926</v>
      </c>
      <c r="AF7" s="4">
        <v>43679.8288425926</v>
      </c>
      <c r="AG7" s="3">
        <v>1</v>
      </c>
      <c r="AH7" s="3">
        <v>0</v>
      </c>
      <c r="AI7" s="3">
        <v>0</v>
      </c>
      <c r="AJ7" s="3" t="s">
        <v>111</v>
      </c>
      <c r="AK7" s="3">
        <v>5</v>
      </c>
      <c r="AL7" s="3">
        <v>0</v>
      </c>
      <c r="AM7" s="3">
        <v>0</v>
      </c>
      <c r="AN7" s="3">
        <v>0</v>
      </c>
      <c r="AO7" s="3">
        <v>0</v>
      </c>
      <c r="AP7" s="3">
        <v>0</v>
      </c>
      <c r="AQ7" s="3">
        <v>0</v>
      </c>
      <c r="AR7" s="3">
        <v>0</v>
      </c>
      <c r="AS7" s="3">
        <v>0</v>
      </c>
      <c r="AT7" s="3">
        <v>0</v>
      </c>
      <c r="AU7" s="3">
        <v>0</v>
      </c>
      <c r="AV7" s="3">
        <v>0</v>
      </c>
      <c r="AW7" s="3"/>
      <c r="AX7" s="3">
        <v>1</v>
      </c>
      <c r="AY7" s="3">
        <v>0</v>
      </c>
      <c r="AZ7" s="3"/>
      <c r="BA7" s="3">
        <v>0</v>
      </c>
      <c r="BB7" s="3" t="s">
        <v>129</v>
      </c>
      <c r="BC7" s="3">
        <v>600876</v>
      </c>
      <c r="BD7" s="3" t="s">
        <v>130</v>
      </c>
      <c r="BE7" s="3" t="s">
        <v>131</v>
      </c>
      <c r="BF7" s="3" t="s">
        <v>132</v>
      </c>
      <c r="BG7" s="3" t="s">
        <v>133</v>
      </c>
      <c r="BH7" s="3">
        <v>21</v>
      </c>
      <c r="BI7" s="3">
        <v>6</v>
      </c>
      <c r="BJ7" s="3">
        <v>4</v>
      </c>
      <c r="BK7" s="3" t="s">
        <v>102</v>
      </c>
      <c r="BL7" s="3" t="s">
        <v>134</v>
      </c>
    </row>
    <row r="8" spans="1:64" ht="12.75" customHeight="1">
      <c r="A8" s="3">
        <v>23</v>
      </c>
      <c r="B8" s="3">
        <v>0</v>
      </c>
      <c r="C8" s="3">
        <v>0</v>
      </c>
      <c r="D8" s="3">
        <v>0</v>
      </c>
      <c r="E8" s="3">
        <v>0</v>
      </c>
      <c r="F8" s="3">
        <v>0</v>
      </c>
      <c r="G8" s="3">
        <v>0</v>
      </c>
      <c r="H8" s="3">
        <v>0</v>
      </c>
      <c r="I8" s="3">
        <v>0</v>
      </c>
      <c r="J8" s="3">
        <v>1466</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4">
        <v>43680.418981481504</v>
      </c>
      <c r="AF8" s="4">
        <v>43680.418981481504</v>
      </c>
      <c r="AG8" s="3">
        <v>1</v>
      </c>
      <c r="AH8" s="3">
        <v>1</v>
      </c>
      <c r="AI8" s="3">
        <v>2</v>
      </c>
      <c r="AJ8" s="3" t="s">
        <v>135</v>
      </c>
      <c r="AK8" s="3">
        <v>1</v>
      </c>
      <c r="AL8" s="3">
        <v>1</v>
      </c>
      <c r="AM8" s="3">
        <v>1</v>
      </c>
      <c r="AN8" s="3">
        <v>0</v>
      </c>
      <c r="AO8" s="3">
        <v>0</v>
      </c>
      <c r="AP8" s="3">
        <v>0</v>
      </c>
      <c r="AQ8" s="3">
        <v>0</v>
      </c>
      <c r="AR8" s="3">
        <v>0</v>
      </c>
      <c r="AS8" s="3">
        <v>0</v>
      </c>
      <c r="AT8" s="3">
        <v>0</v>
      </c>
      <c r="AU8" s="3">
        <v>0</v>
      </c>
      <c r="AV8" s="3">
        <v>0</v>
      </c>
      <c r="AW8" s="3"/>
      <c r="AX8" s="3">
        <v>1</v>
      </c>
      <c r="AY8" s="3">
        <v>0</v>
      </c>
      <c r="AZ8" s="3"/>
      <c r="BA8" s="3">
        <v>0</v>
      </c>
      <c r="BB8" s="3"/>
      <c r="BC8" s="3">
        <v>616586</v>
      </c>
      <c r="BD8" s="3" t="s">
        <v>124</v>
      </c>
      <c r="BE8" s="3" t="s">
        <v>136</v>
      </c>
      <c r="BF8" s="3" t="s">
        <v>121</v>
      </c>
      <c r="BG8" s="3" t="s">
        <v>137</v>
      </c>
      <c r="BH8" s="3">
        <v>12</v>
      </c>
      <c r="BI8" s="3">
        <v>9</v>
      </c>
      <c r="BJ8" s="3">
        <v>23</v>
      </c>
      <c r="BK8" s="3" t="s">
        <v>127</v>
      </c>
      <c r="BL8" s="3" t="s">
        <v>138</v>
      </c>
    </row>
    <row r="9" spans="1:64" ht="12.75" customHeight="1">
      <c r="A9" s="3">
        <v>24</v>
      </c>
      <c r="B9" s="3">
        <v>0</v>
      </c>
      <c r="C9" s="3">
        <v>0</v>
      </c>
      <c r="D9" s="3">
        <v>0</v>
      </c>
      <c r="E9" s="3">
        <v>0</v>
      </c>
      <c r="F9" s="3">
        <v>0</v>
      </c>
      <c r="G9" s="3">
        <v>0</v>
      </c>
      <c r="H9" s="3">
        <v>0</v>
      </c>
      <c r="I9" s="3">
        <v>0</v>
      </c>
      <c r="J9" s="3">
        <v>1757</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4">
        <v>43680.464467592603</v>
      </c>
      <c r="AF9" s="4">
        <v>43680.464467592603</v>
      </c>
      <c r="AG9" s="3">
        <v>1</v>
      </c>
      <c r="AH9" s="3">
        <v>1</v>
      </c>
      <c r="AI9" s="3">
        <v>1</v>
      </c>
      <c r="AJ9" s="3" t="s">
        <v>104</v>
      </c>
      <c r="AK9" s="3">
        <v>5</v>
      </c>
      <c r="AL9" s="3">
        <v>5</v>
      </c>
      <c r="AM9" s="3">
        <v>1</v>
      </c>
      <c r="AN9" s="3">
        <v>0</v>
      </c>
      <c r="AO9" s="3">
        <v>0</v>
      </c>
      <c r="AP9" s="3">
        <v>0</v>
      </c>
      <c r="AQ9" s="3">
        <v>0</v>
      </c>
      <c r="AR9" s="3">
        <v>0</v>
      </c>
      <c r="AS9" s="3">
        <v>0</v>
      </c>
      <c r="AT9" s="3">
        <v>0</v>
      </c>
      <c r="AU9" s="3">
        <v>0</v>
      </c>
      <c r="AV9" s="3">
        <v>0</v>
      </c>
      <c r="AW9" s="3"/>
      <c r="AX9" s="3">
        <v>1</v>
      </c>
      <c r="AY9" s="3">
        <v>0</v>
      </c>
      <c r="AZ9" s="3"/>
      <c r="BA9" s="3">
        <v>0</v>
      </c>
      <c r="BB9" s="3"/>
      <c r="BC9" s="3">
        <v>620490</v>
      </c>
      <c r="BD9" s="3" t="s">
        <v>139</v>
      </c>
      <c r="BE9" s="3" t="s">
        <v>140</v>
      </c>
      <c r="BF9" s="3" t="s">
        <v>141</v>
      </c>
      <c r="BG9" s="3" t="s">
        <v>142</v>
      </c>
      <c r="BH9" s="3">
        <v>12</v>
      </c>
      <c r="BI9" s="3">
        <v>1</v>
      </c>
      <c r="BJ9" s="3">
        <v>4</v>
      </c>
      <c r="BK9" s="3" t="s">
        <v>102</v>
      </c>
      <c r="BL9" s="3" t="s">
        <v>130</v>
      </c>
    </row>
    <row r="10" spans="1:64" ht="12.75" customHeight="1">
      <c r="A10" s="3">
        <v>29</v>
      </c>
      <c r="B10" s="3">
        <v>0</v>
      </c>
      <c r="C10" s="3">
        <v>0</v>
      </c>
      <c r="D10" s="3">
        <v>0</v>
      </c>
      <c r="E10" s="3">
        <v>0</v>
      </c>
      <c r="F10" s="3">
        <v>0</v>
      </c>
      <c r="G10" s="3">
        <v>1</v>
      </c>
      <c r="H10" s="3">
        <v>0</v>
      </c>
      <c r="I10" s="3">
        <v>0</v>
      </c>
      <c r="J10" s="3">
        <v>482</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4">
        <v>43680.566655092603</v>
      </c>
      <c r="AF10" s="4">
        <v>43680.566655092603</v>
      </c>
      <c r="AG10" s="3">
        <v>1</v>
      </c>
      <c r="AH10" s="3">
        <v>1</v>
      </c>
      <c r="AI10" s="3">
        <v>0</v>
      </c>
      <c r="AJ10" s="3"/>
      <c r="AK10" s="3">
        <v>0</v>
      </c>
      <c r="AL10" s="3">
        <v>1</v>
      </c>
      <c r="AM10" s="3">
        <v>1</v>
      </c>
      <c r="AN10" s="3">
        <v>0</v>
      </c>
      <c r="AO10" s="3">
        <v>0</v>
      </c>
      <c r="AP10" s="3">
        <v>0</v>
      </c>
      <c r="AQ10" s="3">
        <v>0</v>
      </c>
      <c r="AR10" s="3">
        <v>0</v>
      </c>
      <c r="AS10" s="3">
        <v>0</v>
      </c>
      <c r="AT10" s="3">
        <v>0</v>
      </c>
      <c r="AU10" s="3">
        <v>0</v>
      </c>
      <c r="AV10" s="3">
        <v>0</v>
      </c>
      <c r="AW10" s="3"/>
      <c r="AX10" s="3">
        <v>1</v>
      </c>
      <c r="AY10" s="3">
        <v>0</v>
      </c>
      <c r="AZ10" s="3"/>
      <c r="BA10" s="3">
        <v>0</v>
      </c>
      <c r="BB10" s="3" t="s">
        <v>143</v>
      </c>
      <c r="BC10" s="3">
        <v>620595</v>
      </c>
      <c r="BD10" s="3" t="s">
        <v>144</v>
      </c>
      <c r="BE10" s="3" t="s">
        <v>145</v>
      </c>
      <c r="BF10" s="3" t="s">
        <v>146</v>
      </c>
      <c r="BG10" s="3" t="s">
        <v>147</v>
      </c>
      <c r="BH10" s="3">
        <v>11</v>
      </c>
      <c r="BI10" s="3">
        <v>6</v>
      </c>
      <c r="BJ10" s="3">
        <v>26</v>
      </c>
      <c r="BK10" s="3" t="s">
        <v>102</v>
      </c>
      <c r="BL10" s="3" t="s">
        <v>148</v>
      </c>
    </row>
    <row r="11" spans="1:64" ht="12.75" customHeight="1">
      <c r="A11" s="3">
        <v>30</v>
      </c>
      <c r="B11" s="3">
        <v>0</v>
      </c>
      <c r="C11" s="3">
        <v>0</v>
      </c>
      <c r="D11" s="3">
        <v>0</v>
      </c>
      <c r="E11" s="3">
        <v>0</v>
      </c>
      <c r="F11" s="3">
        <v>0</v>
      </c>
      <c r="G11" s="3">
        <v>1</v>
      </c>
      <c r="H11" s="3">
        <v>0</v>
      </c>
      <c r="I11" s="3">
        <v>0</v>
      </c>
      <c r="J11" s="3">
        <v>2103</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4">
        <v>43680.571782407402</v>
      </c>
      <c r="AF11" s="4">
        <v>43680.571782407402</v>
      </c>
      <c r="AG11" s="3">
        <v>1</v>
      </c>
      <c r="AH11" s="3">
        <v>1</v>
      </c>
      <c r="AI11" s="3">
        <v>0</v>
      </c>
      <c r="AJ11" s="3"/>
      <c r="AK11" s="3">
        <v>0</v>
      </c>
      <c r="AL11" s="3">
        <v>1</v>
      </c>
      <c r="AM11" s="3">
        <v>1</v>
      </c>
      <c r="AN11" s="3">
        <v>0</v>
      </c>
      <c r="AO11" s="3">
        <v>0</v>
      </c>
      <c r="AP11" s="3">
        <v>0</v>
      </c>
      <c r="AQ11" s="3">
        <v>0</v>
      </c>
      <c r="AR11" s="3">
        <v>0</v>
      </c>
      <c r="AS11" s="3">
        <v>0</v>
      </c>
      <c r="AT11" s="3">
        <v>0</v>
      </c>
      <c r="AU11" s="3">
        <v>0</v>
      </c>
      <c r="AV11" s="3">
        <v>0</v>
      </c>
      <c r="AW11" s="3"/>
      <c r="AX11" s="3">
        <v>1</v>
      </c>
      <c r="AY11" s="3">
        <v>0</v>
      </c>
      <c r="AZ11" s="3"/>
      <c r="BA11" s="3">
        <v>0</v>
      </c>
      <c r="BB11" s="3" t="s">
        <v>143</v>
      </c>
      <c r="BC11" s="3">
        <v>604909</v>
      </c>
      <c r="BD11" s="3" t="s">
        <v>149</v>
      </c>
      <c r="BE11" s="3" t="s">
        <v>150</v>
      </c>
      <c r="BF11" s="3" t="s">
        <v>151</v>
      </c>
      <c r="BG11" s="3" t="s">
        <v>152</v>
      </c>
      <c r="BH11" s="3">
        <v>17</v>
      </c>
      <c r="BI11" s="3">
        <v>1</v>
      </c>
      <c r="BJ11" s="3">
        <v>21</v>
      </c>
      <c r="BK11" s="3" t="s">
        <v>102</v>
      </c>
      <c r="BL11" s="3" t="s">
        <v>153</v>
      </c>
    </row>
    <row r="12" spans="1:64" ht="12.75" customHeight="1">
      <c r="A12" s="3">
        <v>32</v>
      </c>
      <c r="B12" s="3">
        <v>0</v>
      </c>
      <c r="C12" s="3">
        <v>0</v>
      </c>
      <c r="D12" s="3">
        <v>0</v>
      </c>
      <c r="E12" s="3">
        <v>0</v>
      </c>
      <c r="F12" s="3">
        <v>0</v>
      </c>
      <c r="G12" s="3">
        <v>0</v>
      </c>
      <c r="H12" s="3">
        <v>0</v>
      </c>
      <c r="I12" s="3">
        <v>0</v>
      </c>
      <c r="J12" s="3">
        <v>1517</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4">
        <v>43680.638043981497</v>
      </c>
      <c r="AF12" s="4">
        <v>43680.638043981497</v>
      </c>
      <c r="AG12" s="3">
        <v>1</v>
      </c>
      <c r="AH12" s="3">
        <v>1</v>
      </c>
      <c r="AI12" s="3">
        <v>2</v>
      </c>
      <c r="AJ12" s="3" t="s">
        <v>104</v>
      </c>
      <c r="AK12" s="3">
        <v>5</v>
      </c>
      <c r="AL12" s="3">
        <v>5</v>
      </c>
      <c r="AM12" s="3">
        <v>1</v>
      </c>
      <c r="AN12" s="3">
        <v>0</v>
      </c>
      <c r="AO12" s="3">
        <v>0</v>
      </c>
      <c r="AP12" s="3">
        <v>0</v>
      </c>
      <c r="AQ12" s="3">
        <v>0</v>
      </c>
      <c r="AR12" s="3">
        <v>0</v>
      </c>
      <c r="AS12" s="3">
        <v>0</v>
      </c>
      <c r="AT12" s="3">
        <v>0</v>
      </c>
      <c r="AU12" s="3">
        <v>0</v>
      </c>
      <c r="AV12" s="3">
        <v>0</v>
      </c>
      <c r="AW12" s="3"/>
      <c r="AX12" s="3">
        <v>1</v>
      </c>
      <c r="AY12" s="3">
        <v>0</v>
      </c>
      <c r="AZ12" s="3"/>
      <c r="BA12" s="3">
        <v>0</v>
      </c>
      <c r="BB12" s="3"/>
      <c r="BC12" s="3">
        <v>590303</v>
      </c>
      <c r="BD12" s="3" t="s">
        <v>154</v>
      </c>
      <c r="BE12" s="3" t="s">
        <v>155</v>
      </c>
      <c r="BF12" s="3" t="s">
        <v>156</v>
      </c>
      <c r="BG12" s="3" t="s">
        <v>142</v>
      </c>
      <c r="BH12" s="3">
        <v>20</v>
      </c>
      <c r="BI12" s="3">
        <v>0</v>
      </c>
      <c r="BJ12" s="3">
        <v>1</v>
      </c>
      <c r="BK12" s="3" t="s">
        <v>157</v>
      </c>
      <c r="BL12" s="3" t="s">
        <v>123</v>
      </c>
    </row>
    <row r="13" spans="1:64" ht="12.75" customHeight="1">
      <c r="A13" s="3">
        <v>35</v>
      </c>
      <c r="B13" s="3">
        <v>0</v>
      </c>
      <c r="C13" s="3">
        <v>0</v>
      </c>
      <c r="D13" s="3">
        <v>0</v>
      </c>
      <c r="E13" s="3">
        <v>0</v>
      </c>
      <c r="F13" s="3">
        <v>0</v>
      </c>
      <c r="G13" s="3">
        <v>0</v>
      </c>
      <c r="H13" s="3">
        <v>0</v>
      </c>
      <c r="I13" s="3">
        <v>0</v>
      </c>
      <c r="J13" s="3">
        <v>718</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4">
        <v>43680.764270833301</v>
      </c>
      <c r="AF13" s="4">
        <v>43680.764270833301</v>
      </c>
      <c r="AG13" s="3">
        <v>1</v>
      </c>
      <c r="AH13" s="3">
        <v>1</v>
      </c>
      <c r="AI13" s="3">
        <v>2</v>
      </c>
      <c r="AJ13" s="3" t="s">
        <v>104</v>
      </c>
      <c r="AK13" s="3">
        <v>5</v>
      </c>
      <c r="AL13" s="3">
        <v>5</v>
      </c>
      <c r="AM13" s="3">
        <v>1</v>
      </c>
      <c r="AN13" s="3">
        <v>0</v>
      </c>
      <c r="AO13" s="3">
        <v>0</v>
      </c>
      <c r="AP13" s="3">
        <v>0</v>
      </c>
      <c r="AQ13" s="3">
        <v>0</v>
      </c>
      <c r="AR13" s="3">
        <v>0</v>
      </c>
      <c r="AS13" s="3">
        <v>0</v>
      </c>
      <c r="AT13" s="3">
        <v>0</v>
      </c>
      <c r="AU13" s="3">
        <v>0</v>
      </c>
      <c r="AV13" s="3">
        <v>0</v>
      </c>
      <c r="AW13" s="3"/>
      <c r="AX13" s="3">
        <v>1</v>
      </c>
      <c r="AY13" s="3">
        <v>0</v>
      </c>
      <c r="AZ13" s="3"/>
      <c r="BA13" s="3">
        <v>0</v>
      </c>
      <c r="BB13" s="3"/>
      <c r="BC13" s="3">
        <v>589851</v>
      </c>
      <c r="BD13" s="3" t="s">
        <v>158</v>
      </c>
      <c r="BE13" s="3" t="s">
        <v>159</v>
      </c>
      <c r="BF13" s="3" t="s">
        <v>160</v>
      </c>
      <c r="BG13" s="3" t="s">
        <v>161</v>
      </c>
      <c r="BH13" s="3">
        <v>21</v>
      </c>
      <c r="BI13" s="3">
        <v>11</v>
      </c>
      <c r="BJ13" s="3">
        <v>2</v>
      </c>
      <c r="BK13" s="3" t="s">
        <v>127</v>
      </c>
      <c r="BL13" s="3" t="s">
        <v>162</v>
      </c>
    </row>
    <row r="14" spans="1:64" ht="12.75" customHeight="1">
      <c r="A14" s="3">
        <v>36</v>
      </c>
      <c r="B14" s="3">
        <v>0</v>
      </c>
      <c r="C14" s="3">
        <v>0</v>
      </c>
      <c r="D14" s="3">
        <v>0</v>
      </c>
      <c r="E14" s="3">
        <v>0</v>
      </c>
      <c r="F14" s="3">
        <v>0</v>
      </c>
      <c r="G14" s="3">
        <v>0</v>
      </c>
      <c r="H14" s="3">
        <v>0</v>
      </c>
      <c r="I14" s="3">
        <v>0</v>
      </c>
      <c r="J14" s="3">
        <v>720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4">
        <v>43680.7657638889</v>
      </c>
      <c r="AF14" s="4">
        <v>43680.7657638889</v>
      </c>
      <c r="AG14" s="3">
        <v>1</v>
      </c>
      <c r="AH14" s="3">
        <v>1</v>
      </c>
      <c r="AI14" s="3">
        <v>2</v>
      </c>
      <c r="AJ14" s="3" t="s">
        <v>104</v>
      </c>
      <c r="AK14" s="3">
        <v>5</v>
      </c>
      <c r="AL14" s="3">
        <v>0</v>
      </c>
      <c r="AM14" s="3">
        <v>1</v>
      </c>
      <c r="AN14" s="3">
        <v>0</v>
      </c>
      <c r="AO14" s="3">
        <v>0</v>
      </c>
      <c r="AP14" s="3">
        <v>0</v>
      </c>
      <c r="AQ14" s="3">
        <v>0</v>
      </c>
      <c r="AR14" s="3">
        <v>0</v>
      </c>
      <c r="AS14" s="3">
        <v>0</v>
      </c>
      <c r="AT14" s="3">
        <v>0</v>
      </c>
      <c r="AU14" s="3">
        <v>0</v>
      </c>
      <c r="AV14" s="3">
        <v>0</v>
      </c>
      <c r="AW14" s="3"/>
      <c r="AX14" s="3">
        <v>1</v>
      </c>
      <c r="AY14" s="3">
        <v>0</v>
      </c>
      <c r="AZ14" s="3"/>
      <c r="BA14" s="3">
        <v>0</v>
      </c>
      <c r="BB14" s="3"/>
      <c r="BC14" s="3">
        <v>590301</v>
      </c>
      <c r="BD14" s="3" t="s">
        <v>121</v>
      </c>
      <c r="BE14" s="3" t="s">
        <v>163</v>
      </c>
      <c r="BF14" s="3" t="s">
        <v>160</v>
      </c>
      <c r="BG14" s="3" t="s">
        <v>164</v>
      </c>
      <c r="BH14" s="3">
        <v>21</v>
      </c>
      <c r="BI14" s="3">
        <v>2</v>
      </c>
      <c r="BJ14" s="3">
        <v>4</v>
      </c>
      <c r="BK14" s="3" t="s">
        <v>157</v>
      </c>
      <c r="BL14" s="3" t="s">
        <v>112</v>
      </c>
    </row>
    <row r="15" spans="1:64" ht="12.75" customHeight="1">
      <c r="A15" s="3">
        <v>37</v>
      </c>
      <c r="B15" s="3">
        <v>0</v>
      </c>
      <c r="C15" s="3">
        <v>0</v>
      </c>
      <c r="D15" s="3">
        <v>0</v>
      </c>
      <c r="E15" s="3">
        <v>0</v>
      </c>
      <c r="F15" s="3">
        <v>0</v>
      </c>
      <c r="G15" s="3">
        <v>0</v>
      </c>
      <c r="H15" s="3">
        <v>0</v>
      </c>
      <c r="I15" s="3">
        <v>0</v>
      </c>
      <c r="J15" s="3">
        <v>1777</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4">
        <v>43680.768993055601</v>
      </c>
      <c r="AF15" s="4">
        <v>43680.768993055601</v>
      </c>
      <c r="AG15" s="3">
        <v>1</v>
      </c>
      <c r="AH15" s="3">
        <v>1</v>
      </c>
      <c r="AI15" s="3">
        <v>2</v>
      </c>
      <c r="AJ15" s="3" t="s">
        <v>111</v>
      </c>
      <c r="AK15" s="3">
        <v>5</v>
      </c>
      <c r="AL15" s="3">
        <v>5</v>
      </c>
      <c r="AM15" s="3">
        <v>0</v>
      </c>
      <c r="AN15" s="3">
        <v>0</v>
      </c>
      <c r="AO15" s="3">
        <v>0</v>
      </c>
      <c r="AP15" s="3">
        <v>0</v>
      </c>
      <c r="AQ15" s="3">
        <v>0</v>
      </c>
      <c r="AR15" s="3">
        <v>0</v>
      </c>
      <c r="AS15" s="3">
        <v>0</v>
      </c>
      <c r="AT15" s="3">
        <v>0</v>
      </c>
      <c r="AU15" s="3">
        <v>0</v>
      </c>
      <c r="AV15" s="3">
        <v>0</v>
      </c>
      <c r="AW15" s="3"/>
      <c r="AX15" s="3">
        <v>1</v>
      </c>
      <c r="AY15" s="3">
        <v>0</v>
      </c>
      <c r="AZ15" s="3"/>
      <c r="BA15" s="3">
        <v>0</v>
      </c>
      <c r="BB15" s="3"/>
      <c r="BC15" s="3">
        <v>597057</v>
      </c>
      <c r="BD15" s="3" t="s">
        <v>165</v>
      </c>
      <c r="BE15" s="3" t="s">
        <v>166</v>
      </c>
      <c r="BF15" s="3" t="s">
        <v>132</v>
      </c>
      <c r="BG15" s="3" t="s">
        <v>167</v>
      </c>
      <c r="BH15" s="3">
        <v>17</v>
      </c>
      <c r="BI15" s="3">
        <v>9</v>
      </c>
      <c r="BJ15" s="3">
        <v>5</v>
      </c>
      <c r="BK15" s="3" t="s">
        <v>127</v>
      </c>
      <c r="BL15" s="3" t="s">
        <v>130</v>
      </c>
    </row>
    <row r="16" spans="1:64" ht="12.75" customHeight="1">
      <c r="A16" s="3">
        <v>20</v>
      </c>
      <c r="B16" s="3">
        <v>0</v>
      </c>
      <c r="C16" s="3">
        <v>0</v>
      </c>
      <c r="D16" s="3">
        <v>0</v>
      </c>
      <c r="E16" s="3">
        <v>0</v>
      </c>
      <c r="F16" s="3">
        <v>0</v>
      </c>
      <c r="G16" s="3">
        <v>0</v>
      </c>
      <c r="H16" s="3">
        <v>0</v>
      </c>
      <c r="I16" s="3">
        <v>0</v>
      </c>
      <c r="J16" s="3">
        <v>369</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4">
        <v>43680.778935185197</v>
      </c>
      <c r="AF16" s="4">
        <v>43680.778935185197</v>
      </c>
      <c r="AG16" s="3">
        <v>1</v>
      </c>
      <c r="AH16" s="3">
        <v>1</v>
      </c>
      <c r="AI16" s="3">
        <v>2</v>
      </c>
      <c r="AJ16" s="3" t="s">
        <v>104</v>
      </c>
      <c r="AK16" s="3">
        <v>5</v>
      </c>
      <c r="AL16" s="3">
        <v>5</v>
      </c>
      <c r="AM16" s="3">
        <v>1</v>
      </c>
      <c r="AN16" s="3">
        <v>0</v>
      </c>
      <c r="AO16" s="3">
        <v>0</v>
      </c>
      <c r="AP16" s="3">
        <v>0</v>
      </c>
      <c r="AQ16" s="3">
        <v>0</v>
      </c>
      <c r="AR16" s="3">
        <v>0</v>
      </c>
      <c r="AS16" s="3">
        <v>0</v>
      </c>
      <c r="AT16" s="3">
        <v>0</v>
      </c>
      <c r="AU16" s="3">
        <v>0</v>
      </c>
      <c r="AV16" s="3">
        <v>0</v>
      </c>
      <c r="AW16" s="3" t="s">
        <v>168</v>
      </c>
      <c r="AX16" s="3">
        <v>1</v>
      </c>
      <c r="AY16" s="3">
        <v>0</v>
      </c>
      <c r="AZ16" s="3"/>
      <c r="BA16" s="3">
        <v>0</v>
      </c>
      <c r="BB16" s="3" t="s">
        <v>169</v>
      </c>
      <c r="BC16" s="3">
        <v>216031</v>
      </c>
      <c r="BD16" s="3" t="s">
        <v>141</v>
      </c>
      <c r="BE16" s="3" t="s">
        <v>170</v>
      </c>
      <c r="BF16" s="3" t="s">
        <v>132</v>
      </c>
      <c r="BG16" s="3" t="s">
        <v>171</v>
      </c>
      <c r="BH16" s="3">
        <v>13</v>
      </c>
      <c r="BI16" s="3">
        <v>3</v>
      </c>
      <c r="BJ16" s="3">
        <v>25</v>
      </c>
      <c r="BK16" s="3" t="s">
        <v>172</v>
      </c>
      <c r="BL16" s="3" t="s">
        <v>173</v>
      </c>
    </row>
    <row r="17" spans="1:64" ht="12.75" customHeight="1">
      <c r="A17" s="3">
        <v>38</v>
      </c>
      <c r="B17" s="3">
        <v>0</v>
      </c>
      <c r="C17" s="3">
        <v>0</v>
      </c>
      <c r="D17" s="3">
        <v>0</v>
      </c>
      <c r="E17" s="3">
        <v>0</v>
      </c>
      <c r="F17" s="3">
        <v>0</v>
      </c>
      <c r="G17" s="3">
        <v>0</v>
      </c>
      <c r="H17" s="3">
        <v>0</v>
      </c>
      <c r="I17" s="3">
        <v>0</v>
      </c>
      <c r="J17" s="3">
        <v>1972</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4">
        <v>43680.787199074097</v>
      </c>
      <c r="AF17" s="4">
        <v>43680.787199074097</v>
      </c>
      <c r="AG17" s="3">
        <v>1</v>
      </c>
      <c r="AH17" s="3">
        <v>1</v>
      </c>
      <c r="AI17" s="3">
        <v>1</v>
      </c>
      <c r="AJ17" s="3" t="s">
        <v>104</v>
      </c>
      <c r="AK17" s="3">
        <v>5</v>
      </c>
      <c r="AL17" s="3">
        <v>5</v>
      </c>
      <c r="AM17" s="3">
        <v>1</v>
      </c>
      <c r="AN17" s="3">
        <v>1</v>
      </c>
      <c r="AO17" s="3">
        <v>0</v>
      </c>
      <c r="AP17" s="3">
        <v>0</v>
      </c>
      <c r="AQ17" s="3">
        <v>0</v>
      </c>
      <c r="AR17" s="3">
        <v>0</v>
      </c>
      <c r="AS17" s="3">
        <v>0</v>
      </c>
      <c r="AT17" s="3">
        <v>0</v>
      </c>
      <c r="AU17" s="3">
        <v>0</v>
      </c>
      <c r="AV17" s="3">
        <v>0</v>
      </c>
      <c r="AW17" s="3" t="s">
        <v>174</v>
      </c>
      <c r="AX17" s="3">
        <v>1</v>
      </c>
      <c r="AY17" s="3">
        <v>0</v>
      </c>
      <c r="AZ17" s="3"/>
      <c r="BA17" s="3">
        <v>0</v>
      </c>
      <c r="BB17" s="3" t="s">
        <v>175</v>
      </c>
      <c r="BC17" s="3">
        <v>597059</v>
      </c>
      <c r="BD17" s="3" t="s">
        <v>138</v>
      </c>
      <c r="BE17" s="3" t="s">
        <v>176</v>
      </c>
      <c r="BF17" s="3" t="s">
        <v>177</v>
      </c>
      <c r="BG17" s="3" t="s">
        <v>178</v>
      </c>
      <c r="BH17" s="3">
        <v>17</v>
      </c>
      <c r="BI17" s="3">
        <v>9</v>
      </c>
      <c r="BJ17" s="3">
        <v>3</v>
      </c>
      <c r="BK17" s="3" t="s">
        <v>127</v>
      </c>
      <c r="BL17" s="3" t="s">
        <v>179</v>
      </c>
    </row>
    <row r="18" spans="1:64" ht="12.75" customHeight="1">
      <c r="A18" s="3">
        <v>1</v>
      </c>
      <c r="B18" s="3">
        <v>0</v>
      </c>
      <c r="C18" s="3">
        <v>0</v>
      </c>
      <c r="D18" s="3">
        <v>0</v>
      </c>
      <c r="E18" s="3">
        <v>0</v>
      </c>
      <c r="F18" s="3">
        <v>0</v>
      </c>
      <c r="G18" s="3">
        <v>0</v>
      </c>
      <c r="H18" s="3">
        <v>0</v>
      </c>
      <c r="I18" s="3">
        <v>0</v>
      </c>
      <c r="J18" s="3">
        <v>238</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4">
        <v>43680.799189814803</v>
      </c>
      <c r="AF18" s="4">
        <v>43680.799189814803</v>
      </c>
      <c r="AG18" s="3">
        <v>1</v>
      </c>
      <c r="AH18" s="3">
        <v>0</v>
      </c>
      <c r="AI18" s="3">
        <v>0</v>
      </c>
      <c r="AJ18" s="3" t="s">
        <v>180</v>
      </c>
      <c r="AK18" s="3">
        <v>0</v>
      </c>
      <c r="AL18" s="3">
        <v>0</v>
      </c>
      <c r="AM18" s="3">
        <v>1</v>
      </c>
      <c r="AN18" s="3">
        <v>0</v>
      </c>
      <c r="AO18" s="3">
        <v>0</v>
      </c>
      <c r="AP18" s="3">
        <v>0</v>
      </c>
      <c r="AQ18" s="3">
        <v>0</v>
      </c>
      <c r="AR18" s="3">
        <v>0</v>
      </c>
      <c r="AS18" s="3">
        <v>0</v>
      </c>
      <c r="AT18" s="3">
        <v>0</v>
      </c>
      <c r="AU18" s="3">
        <v>0</v>
      </c>
      <c r="AV18" s="3">
        <v>0</v>
      </c>
      <c r="AW18" s="3"/>
      <c r="AX18" s="3">
        <v>1</v>
      </c>
      <c r="AY18" s="3">
        <v>0</v>
      </c>
      <c r="AZ18" s="3"/>
      <c r="BA18" s="3">
        <v>0</v>
      </c>
      <c r="BB18" s="3"/>
      <c r="BC18" s="3">
        <v>556704</v>
      </c>
      <c r="BD18" s="3" t="s">
        <v>100</v>
      </c>
      <c r="BE18" s="3" t="s">
        <v>181</v>
      </c>
      <c r="BF18" s="3" t="s">
        <v>121</v>
      </c>
      <c r="BG18" s="3" t="s">
        <v>115</v>
      </c>
      <c r="BH18" s="3">
        <v>32</v>
      </c>
      <c r="BI18" s="3">
        <v>9</v>
      </c>
      <c r="BJ18" s="3">
        <v>19</v>
      </c>
      <c r="BK18" s="3" t="s">
        <v>102</v>
      </c>
      <c r="BL18" s="3" t="s">
        <v>182</v>
      </c>
    </row>
    <row r="19" spans="1:64" ht="12.75" customHeight="1">
      <c r="A19" s="3">
        <v>17</v>
      </c>
      <c r="B19" s="3">
        <v>0</v>
      </c>
      <c r="C19" s="3">
        <v>0</v>
      </c>
      <c r="D19" s="3">
        <v>0</v>
      </c>
      <c r="E19" s="3">
        <v>0</v>
      </c>
      <c r="F19" s="3">
        <v>0</v>
      </c>
      <c r="G19" s="3">
        <v>0</v>
      </c>
      <c r="H19" s="3">
        <v>0</v>
      </c>
      <c r="I19" s="3">
        <v>0</v>
      </c>
      <c r="J19" s="3">
        <v>157</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4">
        <v>43680.807800925897</v>
      </c>
      <c r="AF19" s="4">
        <v>43680.807800925897</v>
      </c>
      <c r="AG19" s="3">
        <v>1</v>
      </c>
      <c r="AH19" s="3">
        <v>1</v>
      </c>
      <c r="AI19" s="3">
        <v>0</v>
      </c>
      <c r="AJ19" s="3" t="s">
        <v>104</v>
      </c>
      <c r="AK19" s="3">
        <v>5</v>
      </c>
      <c r="AL19" s="3">
        <v>0</v>
      </c>
      <c r="AM19" s="3">
        <v>1</v>
      </c>
      <c r="AN19" s="3">
        <v>0</v>
      </c>
      <c r="AO19" s="3">
        <v>0</v>
      </c>
      <c r="AP19" s="3">
        <v>0</v>
      </c>
      <c r="AQ19" s="3">
        <v>0</v>
      </c>
      <c r="AR19" s="3">
        <v>0</v>
      </c>
      <c r="AS19" s="3">
        <v>0</v>
      </c>
      <c r="AT19" s="3">
        <v>0</v>
      </c>
      <c r="AU19" s="3">
        <v>0</v>
      </c>
      <c r="AV19" s="3">
        <v>0</v>
      </c>
      <c r="AW19" s="3"/>
      <c r="AX19" s="3">
        <v>1</v>
      </c>
      <c r="AY19" s="3">
        <v>0</v>
      </c>
      <c r="AZ19" s="3"/>
      <c r="BA19" s="3">
        <v>0</v>
      </c>
      <c r="BB19" s="3"/>
      <c r="BC19" s="3">
        <v>585819</v>
      </c>
      <c r="BD19" s="3" t="s">
        <v>183</v>
      </c>
      <c r="BE19" s="3" t="s">
        <v>184</v>
      </c>
      <c r="BF19" s="3" t="s">
        <v>177</v>
      </c>
      <c r="BG19" s="3" t="s">
        <v>185</v>
      </c>
      <c r="BH19" s="3">
        <v>22</v>
      </c>
      <c r="BI19" s="3">
        <v>8</v>
      </c>
      <c r="BJ19" s="3">
        <v>26</v>
      </c>
      <c r="BK19" s="3" t="s">
        <v>102</v>
      </c>
      <c r="BL19" s="3" t="s">
        <v>186</v>
      </c>
    </row>
    <row r="20" spans="1:64" ht="12.75" customHeight="1">
      <c r="A20" s="3">
        <v>41</v>
      </c>
      <c r="B20" s="3">
        <v>0</v>
      </c>
      <c r="C20" s="3">
        <v>0</v>
      </c>
      <c r="D20" s="3">
        <v>0</v>
      </c>
      <c r="E20" s="3">
        <v>0</v>
      </c>
      <c r="F20" s="3">
        <v>0</v>
      </c>
      <c r="G20" s="3">
        <v>0</v>
      </c>
      <c r="H20" s="3">
        <v>0</v>
      </c>
      <c r="I20" s="3">
        <v>0</v>
      </c>
      <c r="J20" s="3">
        <v>188</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4">
        <v>43680.865787037001</v>
      </c>
      <c r="AF20" s="4">
        <v>43680.865787037001</v>
      </c>
      <c r="AG20" s="3">
        <v>1</v>
      </c>
      <c r="AH20" s="3">
        <v>1</v>
      </c>
      <c r="AI20" s="3">
        <v>1</v>
      </c>
      <c r="AJ20" s="3" t="s">
        <v>104</v>
      </c>
      <c r="AK20" s="3">
        <v>0</v>
      </c>
      <c r="AL20" s="3">
        <v>0</v>
      </c>
      <c r="AM20" s="3">
        <v>1</v>
      </c>
      <c r="AN20" s="3">
        <v>0</v>
      </c>
      <c r="AO20" s="3">
        <v>0</v>
      </c>
      <c r="AP20" s="3">
        <v>0</v>
      </c>
      <c r="AQ20" s="3">
        <v>0</v>
      </c>
      <c r="AR20" s="3">
        <v>0</v>
      </c>
      <c r="AS20" s="3">
        <v>0</v>
      </c>
      <c r="AT20" s="3">
        <v>0</v>
      </c>
      <c r="AU20" s="3">
        <v>0</v>
      </c>
      <c r="AV20" s="3">
        <v>0</v>
      </c>
      <c r="AW20" s="3"/>
      <c r="AX20" s="3">
        <v>1</v>
      </c>
      <c r="AY20" s="3">
        <v>0</v>
      </c>
      <c r="AZ20" s="3"/>
      <c r="BA20" s="3">
        <v>0</v>
      </c>
      <c r="BB20" s="3"/>
      <c r="BC20" s="3">
        <v>613411</v>
      </c>
      <c r="BD20" s="3" t="s">
        <v>187</v>
      </c>
      <c r="BE20" s="3" t="s">
        <v>188</v>
      </c>
      <c r="BF20" s="3" t="s">
        <v>132</v>
      </c>
      <c r="BG20" s="3" t="s">
        <v>189</v>
      </c>
      <c r="BH20" s="3">
        <v>14</v>
      </c>
      <c r="BI20" s="3">
        <v>4</v>
      </c>
      <c r="BJ20" s="3">
        <v>16</v>
      </c>
      <c r="BK20" s="3" t="s">
        <v>102</v>
      </c>
      <c r="BL20" s="3" t="s">
        <v>124</v>
      </c>
    </row>
    <row r="21" spans="1:64" ht="12.75" customHeight="1">
      <c r="A21" s="3">
        <v>42</v>
      </c>
      <c r="B21" s="3">
        <v>0</v>
      </c>
      <c r="C21" s="3">
        <v>0</v>
      </c>
      <c r="D21" s="3">
        <v>0</v>
      </c>
      <c r="E21" s="3">
        <v>0</v>
      </c>
      <c r="F21" s="3">
        <v>0</v>
      </c>
      <c r="G21" s="3">
        <v>0</v>
      </c>
      <c r="H21" s="3">
        <v>0</v>
      </c>
      <c r="I21" s="3">
        <v>0</v>
      </c>
      <c r="J21" s="3">
        <v>1362</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4">
        <v>43681.033981481502</v>
      </c>
      <c r="AF21" s="4">
        <v>43681.033981481502</v>
      </c>
      <c r="AG21" s="3">
        <v>1</v>
      </c>
      <c r="AH21" s="3">
        <v>1</v>
      </c>
      <c r="AI21" s="3">
        <v>2</v>
      </c>
      <c r="AJ21" s="3" t="s">
        <v>111</v>
      </c>
      <c r="AK21" s="3">
        <v>5</v>
      </c>
      <c r="AL21" s="3">
        <v>5</v>
      </c>
      <c r="AM21" s="3">
        <v>1</v>
      </c>
      <c r="AN21" s="3">
        <v>0</v>
      </c>
      <c r="AO21" s="3">
        <v>0</v>
      </c>
      <c r="AP21" s="3">
        <v>0</v>
      </c>
      <c r="AQ21" s="3">
        <v>0</v>
      </c>
      <c r="AR21" s="3">
        <v>0</v>
      </c>
      <c r="AS21" s="3">
        <v>0</v>
      </c>
      <c r="AT21" s="3">
        <v>0</v>
      </c>
      <c r="AU21" s="3">
        <v>0</v>
      </c>
      <c r="AV21" s="3">
        <v>0</v>
      </c>
      <c r="AW21" s="3"/>
      <c r="AX21" s="3">
        <v>1</v>
      </c>
      <c r="AY21" s="3">
        <v>0</v>
      </c>
      <c r="AZ21" s="3"/>
      <c r="BA21" s="3">
        <v>0</v>
      </c>
      <c r="BB21" s="3"/>
      <c r="BC21" s="3">
        <v>587646</v>
      </c>
      <c r="BD21" s="3" t="s">
        <v>190</v>
      </c>
      <c r="BE21" s="3" t="s">
        <v>191</v>
      </c>
      <c r="BF21" s="3" t="s">
        <v>100</v>
      </c>
      <c r="BG21" s="3" t="s">
        <v>192</v>
      </c>
      <c r="BH21" s="3">
        <v>22</v>
      </c>
      <c r="BI21" s="3">
        <v>5</v>
      </c>
      <c r="BJ21" s="3">
        <v>5</v>
      </c>
      <c r="BK21" s="3" t="s">
        <v>157</v>
      </c>
      <c r="BL21" s="3" t="s">
        <v>193</v>
      </c>
    </row>
    <row r="22" spans="1:64" ht="12.75" customHeight="1">
      <c r="A22" s="3">
        <v>43</v>
      </c>
      <c r="B22" s="3">
        <v>0</v>
      </c>
      <c r="C22" s="3">
        <v>0</v>
      </c>
      <c r="D22" s="3">
        <v>0</v>
      </c>
      <c r="E22" s="3">
        <v>0</v>
      </c>
      <c r="F22" s="3">
        <v>0</v>
      </c>
      <c r="G22" s="3">
        <v>0</v>
      </c>
      <c r="H22" s="3">
        <v>0</v>
      </c>
      <c r="I22" s="3">
        <v>0</v>
      </c>
      <c r="J22" s="3">
        <v>163</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4">
        <v>43681.035451388903</v>
      </c>
      <c r="AF22" s="4">
        <v>43681.035451388903</v>
      </c>
      <c r="AG22" s="3">
        <v>1</v>
      </c>
      <c r="AH22" s="3">
        <v>1</v>
      </c>
      <c r="AI22" s="3">
        <v>2</v>
      </c>
      <c r="AJ22" s="3" t="s">
        <v>195</v>
      </c>
      <c r="AK22" s="3">
        <v>0</v>
      </c>
      <c r="AL22" s="3">
        <v>0</v>
      </c>
      <c r="AM22" s="3">
        <v>1</v>
      </c>
      <c r="AN22" s="3">
        <v>0</v>
      </c>
      <c r="AO22" s="3">
        <v>0</v>
      </c>
      <c r="AP22" s="3">
        <v>0</v>
      </c>
      <c r="AQ22" s="3">
        <v>0</v>
      </c>
      <c r="AR22" s="3">
        <v>0</v>
      </c>
      <c r="AS22" s="3">
        <v>0</v>
      </c>
      <c r="AT22" s="3">
        <v>0</v>
      </c>
      <c r="AU22" s="3">
        <v>0</v>
      </c>
      <c r="AV22" s="3">
        <v>0</v>
      </c>
      <c r="AW22" s="3"/>
      <c r="AX22" s="3">
        <v>1</v>
      </c>
      <c r="AY22" s="3">
        <v>0</v>
      </c>
      <c r="AZ22" s="3"/>
      <c r="BA22" s="3">
        <v>0</v>
      </c>
      <c r="BB22" s="3"/>
      <c r="BC22" s="3">
        <v>604243</v>
      </c>
      <c r="BD22" s="3" t="s">
        <v>196</v>
      </c>
      <c r="BE22" s="3" t="s">
        <v>197</v>
      </c>
      <c r="BF22" s="3" t="s">
        <v>144</v>
      </c>
      <c r="BG22" s="3" t="s">
        <v>198</v>
      </c>
      <c r="BH22" s="3">
        <v>17</v>
      </c>
      <c r="BI22" s="3">
        <v>6</v>
      </c>
      <c r="BJ22" s="3">
        <v>29</v>
      </c>
      <c r="BK22" s="3" t="s">
        <v>102</v>
      </c>
      <c r="BL22" s="3" t="s">
        <v>199</v>
      </c>
    </row>
    <row r="23" spans="1:64" ht="12.75" customHeight="1">
      <c r="A23" s="3">
        <v>44</v>
      </c>
      <c r="B23" s="3">
        <v>0</v>
      </c>
      <c r="C23" s="3">
        <v>0</v>
      </c>
      <c r="D23" s="3">
        <v>0</v>
      </c>
      <c r="E23" s="3">
        <v>0</v>
      </c>
      <c r="F23" s="3">
        <v>0</v>
      </c>
      <c r="G23" s="3">
        <v>0</v>
      </c>
      <c r="H23" s="3">
        <v>0</v>
      </c>
      <c r="I23" s="3">
        <v>0</v>
      </c>
      <c r="J23" s="3">
        <v>551</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4">
        <v>43681.404143518499</v>
      </c>
      <c r="AF23" s="4">
        <v>43681.404143518499</v>
      </c>
      <c r="AG23" s="3">
        <v>1</v>
      </c>
      <c r="AH23" s="3">
        <v>1</v>
      </c>
      <c r="AI23" s="3">
        <v>3</v>
      </c>
      <c r="AJ23" s="3" t="s">
        <v>200</v>
      </c>
      <c r="AK23" s="3">
        <v>0</v>
      </c>
      <c r="AL23" s="3">
        <v>5</v>
      </c>
      <c r="AM23" s="3">
        <v>0</v>
      </c>
      <c r="AN23" s="3">
        <v>0</v>
      </c>
      <c r="AO23" s="3">
        <v>0</v>
      </c>
      <c r="AP23" s="3">
        <v>0</v>
      </c>
      <c r="AQ23" s="3">
        <v>0</v>
      </c>
      <c r="AR23" s="3">
        <v>0</v>
      </c>
      <c r="AS23" s="3">
        <v>0</v>
      </c>
      <c r="AT23" s="3">
        <v>0</v>
      </c>
      <c r="AU23" s="3">
        <v>0</v>
      </c>
      <c r="AV23" s="3">
        <v>0</v>
      </c>
      <c r="AW23" s="3"/>
      <c r="AX23" s="3">
        <v>1</v>
      </c>
      <c r="AY23" s="3">
        <v>0</v>
      </c>
      <c r="AZ23" s="3"/>
      <c r="BA23" s="3">
        <v>0</v>
      </c>
      <c r="BB23" s="3"/>
      <c r="BC23" s="3">
        <v>598403</v>
      </c>
      <c r="BD23" s="3" t="s">
        <v>103</v>
      </c>
      <c r="BE23" s="3" t="s">
        <v>201</v>
      </c>
      <c r="BF23" s="3" t="s">
        <v>177</v>
      </c>
      <c r="BG23" s="3" t="s">
        <v>202</v>
      </c>
      <c r="BH23" s="3">
        <v>18</v>
      </c>
      <c r="BI23" s="3">
        <v>9</v>
      </c>
      <c r="BJ23" s="3">
        <v>15</v>
      </c>
      <c r="BK23" s="3" t="s">
        <v>102</v>
      </c>
      <c r="BL23" s="3" t="s">
        <v>203</v>
      </c>
    </row>
    <row r="24" spans="1:64" ht="12.75" customHeight="1">
      <c r="A24" s="3">
        <v>33</v>
      </c>
      <c r="B24" s="3">
        <v>0</v>
      </c>
      <c r="C24" s="3">
        <v>0</v>
      </c>
      <c r="D24" s="3">
        <v>0</v>
      </c>
      <c r="E24" s="3">
        <v>0</v>
      </c>
      <c r="F24" s="3">
        <v>0</v>
      </c>
      <c r="G24" s="3">
        <v>0</v>
      </c>
      <c r="H24" s="3">
        <v>0</v>
      </c>
      <c r="I24" s="3">
        <v>0</v>
      </c>
      <c r="J24" s="3">
        <v>702</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4">
        <v>43681.421099537001</v>
      </c>
      <c r="AF24" s="4">
        <v>43681.421099537001</v>
      </c>
      <c r="AG24" s="3">
        <v>1</v>
      </c>
      <c r="AH24" s="3">
        <v>1</v>
      </c>
      <c r="AI24" s="3">
        <v>2</v>
      </c>
      <c r="AJ24" s="3" t="s">
        <v>204</v>
      </c>
      <c r="AK24" s="3">
        <v>5</v>
      </c>
      <c r="AL24" s="3">
        <v>5</v>
      </c>
      <c r="AM24" s="3">
        <v>1</v>
      </c>
      <c r="AN24" s="3">
        <v>0</v>
      </c>
      <c r="AO24" s="3">
        <v>0</v>
      </c>
      <c r="AP24" s="3">
        <v>0</v>
      </c>
      <c r="AQ24" s="3">
        <v>0</v>
      </c>
      <c r="AR24" s="3">
        <v>0</v>
      </c>
      <c r="AS24" s="3">
        <v>0</v>
      </c>
      <c r="AT24" s="3">
        <v>0</v>
      </c>
      <c r="AU24" s="3">
        <v>0</v>
      </c>
      <c r="AV24" s="3">
        <v>0</v>
      </c>
      <c r="AW24" s="3"/>
      <c r="AX24" s="3">
        <v>1</v>
      </c>
      <c r="AY24" s="3">
        <v>0</v>
      </c>
      <c r="AZ24" s="3"/>
      <c r="BA24" s="3">
        <v>0</v>
      </c>
      <c r="BB24" s="3"/>
      <c r="BC24" s="3">
        <v>590288</v>
      </c>
      <c r="BD24" s="3" t="s">
        <v>110</v>
      </c>
      <c r="BE24" s="3" t="s">
        <v>205</v>
      </c>
      <c r="BF24" s="3" t="s">
        <v>206</v>
      </c>
      <c r="BG24" s="3" t="s">
        <v>207</v>
      </c>
      <c r="BH24" s="3">
        <v>21</v>
      </c>
      <c r="BI24" s="3">
        <v>4</v>
      </c>
      <c r="BJ24" s="3">
        <v>16</v>
      </c>
      <c r="BK24" s="3" t="s">
        <v>157</v>
      </c>
      <c r="BL24" s="3" t="s">
        <v>208</v>
      </c>
    </row>
    <row r="25" spans="1:64" ht="12.75" customHeight="1">
      <c r="A25" s="3">
        <v>45</v>
      </c>
      <c r="B25" s="3">
        <v>0</v>
      </c>
      <c r="C25" s="3">
        <v>0</v>
      </c>
      <c r="D25" s="3">
        <v>0</v>
      </c>
      <c r="E25" s="3">
        <v>0</v>
      </c>
      <c r="F25" s="3">
        <v>0</v>
      </c>
      <c r="G25" s="3">
        <v>0</v>
      </c>
      <c r="H25" s="3">
        <v>0</v>
      </c>
      <c r="I25" s="3">
        <v>0</v>
      </c>
      <c r="J25" s="3">
        <v>764</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4">
        <v>43681.464571759301</v>
      </c>
      <c r="AF25" s="4">
        <v>43681.464571759301</v>
      </c>
      <c r="AG25" s="3">
        <v>1</v>
      </c>
      <c r="AH25" s="3">
        <v>1</v>
      </c>
      <c r="AI25" s="3">
        <v>2</v>
      </c>
      <c r="AJ25" s="3" t="s">
        <v>209</v>
      </c>
      <c r="AK25" s="3">
        <v>2</v>
      </c>
      <c r="AL25" s="3">
        <v>5</v>
      </c>
      <c r="AM25" s="3">
        <v>0</v>
      </c>
      <c r="AN25" s="3">
        <v>0</v>
      </c>
      <c r="AO25" s="3">
        <v>0</v>
      </c>
      <c r="AP25" s="3">
        <v>0</v>
      </c>
      <c r="AQ25" s="3">
        <v>0</v>
      </c>
      <c r="AR25" s="3">
        <v>0</v>
      </c>
      <c r="AS25" s="3">
        <v>0</v>
      </c>
      <c r="AT25" s="3">
        <v>0</v>
      </c>
      <c r="AU25" s="3">
        <v>0</v>
      </c>
      <c r="AV25" s="3">
        <v>0</v>
      </c>
      <c r="AW25" s="3"/>
      <c r="AX25" s="3">
        <v>1</v>
      </c>
      <c r="AY25" s="3">
        <v>0</v>
      </c>
      <c r="AZ25" s="3"/>
      <c r="BA25" s="3">
        <v>0</v>
      </c>
      <c r="BB25" s="3" t="s">
        <v>210</v>
      </c>
      <c r="BC25" s="3">
        <v>590579</v>
      </c>
      <c r="BD25" s="3" t="s">
        <v>211</v>
      </c>
      <c r="BE25" s="3" t="s">
        <v>212</v>
      </c>
      <c r="BF25" s="3" t="s">
        <v>160</v>
      </c>
      <c r="BG25" s="3" t="s">
        <v>213</v>
      </c>
      <c r="BH25" s="3">
        <v>20</v>
      </c>
      <c r="BI25" s="3">
        <v>0</v>
      </c>
      <c r="BJ25" s="3">
        <v>1</v>
      </c>
      <c r="BK25" s="3" t="s">
        <v>127</v>
      </c>
      <c r="BL25" s="3" t="s">
        <v>214</v>
      </c>
    </row>
    <row r="26" spans="1:64" ht="12.75" customHeight="1">
      <c r="A26" s="3">
        <v>47</v>
      </c>
      <c r="B26" s="3">
        <v>0</v>
      </c>
      <c r="C26" s="3">
        <v>0</v>
      </c>
      <c r="D26" s="3">
        <v>0</v>
      </c>
      <c r="E26" s="3">
        <v>0</v>
      </c>
      <c r="F26" s="3">
        <v>0</v>
      </c>
      <c r="G26" s="3">
        <v>0</v>
      </c>
      <c r="H26" s="3">
        <v>0</v>
      </c>
      <c r="I26" s="3">
        <v>0</v>
      </c>
      <c r="J26" s="3">
        <v>389</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4">
        <v>43681.561145833301</v>
      </c>
      <c r="AF26" s="4">
        <v>43681.561145833301</v>
      </c>
      <c r="AG26" s="3">
        <v>1</v>
      </c>
      <c r="AH26" s="3">
        <v>0</v>
      </c>
      <c r="AI26" s="3">
        <v>0</v>
      </c>
      <c r="AJ26" s="3" t="s">
        <v>111</v>
      </c>
      <c r="AK26" s="3">
        <v>5</v>
      </c>
      <c r="AL26" s="3">
        <v>0</v>
      </c>
      <c r="AM26" s="3">
        <v>1</v>
      </c>
      <c r="AN26" s="3">
        <v>0</v>
      </c>
      <c r="AO26" s="3">
        <v>0</v>
      </c>
      <c r="AP26" s="3">
        <v>0</v>
      </c>
      <c r="AQ26" s="3">
        <v>0</v>
      </c>
      <c r="AR26" s="3">
        <v>0</v>
      </c>
      <c r="AS26" s="3">
        <v>0</v>
      </c>
      <c r="AT26" s="3">
        <v>0</v>
      </c>
      <c r="AU26" s="3">
        <v>0</v>
      </c>
      <c r="AV26" s="3">
        <v>0</v>
      </c>
      <c r="AW26" s="3"/>
      <c r="AX26" s="3">
        <v>1</v>
      </c>
      <c r="AY26" s="3">
        <v>0</v>
      </c>
      <c r="AZ26" s="3"/>
      <c r="BA26" s="3">
        <v>0</v>
      </c>
      <c r="BB26" s="3"/>
      <c r="BC26" s="3">
        <v>608164</v>
      </c>
      <c r="BD26" s="3" t="s">
        <v>110</v>
      </c>
      <c r="BE26" s="3" t="s">
        <v>215</v>
      </c>
      <c r="BF26" s="3" t="s">
        <v>144</v>
      </c>
      <c r="BG26" s="3" t="s">
        <v>216</v>
      </c>
      <c r="BH26" s="3">
        <v>18</v>
      </c>
      <c r="BI26" s="3">
        <v>7</v>
      </c>
      <c r="BJ26" s="3">
        <v>10</v>
      </c>
      <c r="BK26" s="3" t="s">
        <v>127</v>
      </c>
      <c r="BL26" s="3" t="s">
        <v>217</v>
      </c>
    </row>
    <row r="27" spans="1:64" ht="12.75" customHeight="1">
      <c r="A27" s="3">
        <v>49</v>
      </c>
      <c r="B27" s="3">
        <v>0</v>
      </c>
      <c r="C27" s="3">
        <v>0</v>
      </c>
      <c r="D27" s="3">
        <v>0</v>
      </c>
      <c r="E27" s="3">
        <v>0</v>
      </c>
      <c r="F27" s="3">
        <v>0</v>
      </c>
      <c r="G27" s="3">
        <v>0</v>
      </c>
      <c r="H27" s="3">
        <v>0</v>
      </c>
      <c r="I27" s="3">
        <v>0</v>
      </c>
      <c r="J27" s="3">
        <v>444</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4">
        <v>43681.670821759297</v>
      </c>
      <c r="AF27" s="4">
        <v>43681.670821759297</v>
      </c>
      <c r="AG27" s="3">
        <v>1</v>
      </c>
      <c r="AH27" s="3">
        <v>0</v>
      </c>
      <c r="AI27" s="3">
        <v>0</v>
      </c>
      <c r="AJ27" s="3" t="s">
        <v>111</v>
      </c>
      <c r="AK27" s="3">
        <v>5</v>
      </c>
      <c r="AL27" s="3">
        <v>0</v>
      </c>
      <c r="AM27" s="3">
        <v>1</v>
      </c>
      <c r="AN27" s="3">
        <v>0</v>
      </c>
      <c r="AO27" s="3">
        <v>0</v>
      </c>
      <c r="AP27" s="3">
        <v>0</v>
      </c>
      <c r="AQ27" s="3">
        <v>0</v>
      </c>
      <c r="AR27" s="3">
        <v>0</v>
      </c>
      <c r="AS27" s="3">
        <v>0</v>
      </c>
      <c r="AT27" s="3">
        <v>0</v>
      </c>
      <c r="AU27" s="3">
        <v>0</v>
      </c>
      <c r="AV27" s="3">
        <v>0</v>
      </c>
      <c r="AW27" s="3"/>
      <c r="AX27" s="3">
        <v>1</v>
      </c>
      <c r="AY27" s="3">
        <v>0</v>
      </c>
      <c r="AZ27" s="3"/>
      <c r="BA27" s="3">
        <v>0</v>
      </c>
      <c r="BB27" s="3"/>
      <c r="BC27" s="3">
        <v>612660</v>
      </c>
      <c r="BD27" s="3" t="s">
        <v>121</v>
      </c>
      <c r="BE27" s="3" t="s">
        <v>218</v>
      </c>
      <c r="BF27" s="3" t="s">
        <v>219</v>
      </c>
      <c r="BG27" s="3" t="s">
        <v>220</v>
      </c>
      <c r="BH27" s="3">
        <v>17</v>
      </c>
      <c r="BI27" s="3">
        <v>2</v>
      </c>
      <c r="BJ27" s="3">
        <v>29</v>
      </c>
      <c r="BK27" s="3" t="s">
        <v>109</v>
      </c>
      <c r="BL27" s="3" t="s">
        <v>221</v>
      </c>
    </row>
    <row r="28" spans="1:64" ht="12.75" customHeight="1">
      <c r="A28" s="3">
        <v>51</v>
      </c>
      <c r="B28" s="3">
        <v>0</v>
      </c>
      <c r="C28" s="3">
        <v>0</v>
      </c>
      <c r="D28" s="3">
        <v>0</v>
      </c>
      <c r="E28" s="3">
        <v>0</v>
      </c>
      <c r="F28" s="3">
        <v>0</v>
      </c>
      <c r="G28" s="3">
        <v>0</v>
      </c>
      <c r="H28" s="3">
        <v>0</v>
      </c>
      <c r="I28" s="3">
        <v>0</v>
      </c>
      <c r="J28" s="3">
        <v>2044</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4">
        <v>43681.848680555602</v>
      </c>
      <c r="AF28" s="4">
        <v>43681.848680555602</v>
      </c>
      <c r="AG28" s="3">
        <v>1</v>
      </c>
      <c r="AH28" s="3">
        <v>1</v>
      </c>
      <c r="AI28" s="3">
        <v>0</v>
      </c>
      <c r="AJ28" s="3"/>
      <c r="AK28" s="3">
        <v>5</v>
      </c>
      <c r="AL28" s="3">
        <v>0</v>
      </c>
      <c r="AM28" s="3">
        <v>1</v>
      </c>
      <c r="AN28" s="3">
        <v>0</v>
      </c>
      <c r="AO28" s="3">
        <v>0</v>
      </c>
      <c r="AP28" s="3">
        <v>0</v>
      </c>
      <c r="AQ28" s="3">
        <v>0</v>
      </c>
      <c r="AR28" s="3">
        <v>0</v>
      </c>
      <c r="AS28" s="3">
        <v>0</v>
      </c>
      <c r="AT28" s="3">
        <v>0</v>
      </c>
      <c r="AU28" s="3">
        <v>0</v>
      </c>
      <c r="AV28" s="3">
        <v>0</v>
      </c>
      <c r="AW28" s="3" t="s">
        <v>222</v>
      </c>
      <c r="AX28" s="3">
        <v>1</v>
      </c>
      <c r="AY28" s="3">
        <v>0</v>
      </c>
      <c r="AZ28" s="3"/>
      <c r="BA28" s="3">
        <v>0</v>
      </c>
      <c r="BB28" s="3" t="s">
        <v>223</v>
      </c>
      <c r="BC28" s="3">
        <v>702537</v>
      </c>
      <c r="BD28" s="3" t="s">
        <v>224</v>
      </c>
      <c r="BE28" s="3" t="s">
        <v>225</v>
      </c>
      <c r="BF28" s="3" t="s">
        <v>226</v>
      </c>
      <c r="BG28" s="3" t="s">
        <v>227</v>
      </c>
      <c r="BH28" s="3">
        <v>10</v>
      </c>
      <c r="BI28" s="3">
        <v>7</v>
      </c>
      <c r="BJ28" s="3">
        <v>13</v>
      </c>
      <c r="BK28" s="3" t="s">
        <v>102</v>
      </c>
      <c r="BL28" s="3" t="s">
        <v>193</v>
      </c>
    </row>
    <row r="29" spans="1:64" ht="12.75" customHeight="1">
      <c r="A29" s="3">
        <v>53</v>
      </c>
      <c r="B29" s="3">
        <v>0</v>
      </c>
      <c r="C29" s="3">
        <v>0</v>
      </c>
      <c r="D29" s="3">
        <v>0</v>
      </c>
      <c r="E29" s="3">
        <v>0</v>
      </c>
      <c r="F29" s="3">
        <v>0</v>
      </c>
      <c r="G29" s="3">
        <v>0</v>
      </c>
      <c r="H29" s="3">
        <v>0</v>
      </c>
      <c r="I29" s="3">
        <v>0</v>
      </c>
      <c r="J29" s="3">
        <v>1569</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4">
        <v>43681.888020833299</v>
      </c>
      <c r="AF29" s="4">
        <v>43681.888020833299</v>
      </c>
      <c r="AG29" s="3">
        <v>1</v>
      </c>
      <c r="AH29" s="3">
        <v>0</v>
      </c>
      <c r="AI29" s="3">
        <v>0</v>
      </c>
      <c r="AJ29" s="3"/>
      <c r="AK29" s="3">
        <v>2</v>
      </c>
      <c r="AL29" s="3">
        <v>0</v>
      </c>
      <c r="AM29" s="3">
        <v>1</v>
      </c>
      <c r="AN29" s="3">
        <v>0</v>
      </c>
      <c r="AO29" s="3">
        <v>0</v>
      </c>
      <c r="AP29" s="3">
        <v>0</v>
      </c>
      <c r="AQ29" s="3">
        <v>0</v>
      </c>
      <c r="AR29" s="3">
        <v>0</v>
      </c>
      <c r="AS29" s="3">
        <v>0</v>
      </c>
      <c r="AT29" s="3">
        <v>0</v>
      </c>
      <c r="AU29" s="3">
        <v>0</v>
      </c>
      <c r="AV29" s="3">
        <v>0</v>
      </c>
      <c r="AW29" s="3"/>
      <c r="AX29" s="3">
        <v>1</v>
      </c>
      <c r="AY29" s="3">
        <v>0</v>
      </c>
      <c r="AZ29" s="3"/>
      <c r="BA29" s="3">
        <v>0</v>
      </c>
      <c r="BB29" s="3"/>
      <c r="BC29" s="3">
        <v>592759</v>
      </c>
      <c r="BD29" s="3" t="s">
        <v>124</v>
      </c>
      <c r="BE29" s="3" t="s">
        <v>228</v>
      </c>
      <c r="BF29" s="3" t="s">
        <v>141</v>
      </c>
      <c r="BG29" s="3" t="s">
        <v>189</v>
      </c>
      <c r="BH29" s="3">
        <v>18</v>
      </c>
      <c r="BI29" s="3">
        <v>0</v>
      </c>
      <c r="BJ29" s="3">
        <v>1</v>
      </c>
      <c r="BK29" s="3" t="s">
        <v>102</v>
      </c>
      <c r="BL29" s="3" t="s">
        <v>229</v>
      </c>
    </row>
    <row r="30" spans="1:64" ht="12.75" customHeight="1">
      <c r="A30" s="3">
        <v>50</v>
      </c>
      <c r="B30" s="3">
        <v>0</v>
      </c>
      <c r="C30" s="3">
        <v>0</v>
      </c>
      <c r="D30" s="3">
        <v>0</v>
      </c>
      <c r="E30" s="3">
        <v>0</v>
      </c>
      <c r="F30" s="3">
        <v>0</v>
      </c>
      <c r="G30" s="3">
        <v>0</v>
      </c>
      <c r="H30" s="3">
        <v>0</v>
      </c>
      <c r="I30" s="3">
        <v>0</v>
      </c>
      <c r="J30" s="3">
        <v>1995</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4">
        <v>43681.9275694444</v>
      </c>
      <c r="AF30" s="4">
        <v>43681.9275694444</v>
      </c>
      <c r="AG30" s="3">
        <v>1</v>
      </c>
      <c r="AH30" s="3">
        <v>1</v>
      </c>
      <c r="AI30" s="3">
        <v>1</v>
      </c>
      <c r="AJ30" s="3" t="s">
        <v>230</v>
      </c>
      <c r="AK30" s="3">
        <v>0</v>
      </c>
      <c r="AL30" s="3">
        <v>5</v>
      </c>
      <c r="AM30" s="3">
        <v>1</v>
      </c>
      <c r="AN30" s="3">
        <v>0</v>
      </c>
      <c r="AO30" s="3">
        <v>0</v>
      </c>
      <c r="AP30" s="3">
        <v>0</v>
      </c>
      <c r="AQ30" s="3">
        <v>0</v>
      </c>
      <c r="AR30" s="3">
        <v>0</v>
      </c>
      <c r="AS30" s="3">
        <v>0</v>
      </c>
      <c r="AT30" s="3">
        <v>0</v>
      </c>
      <c r="AU30" s="3">
        <v>0</v>
      </c>
      <c r="AV30" s="3">
        <v>0</v>
      </c>
      <c r="AW30" s="3"/>
      <c r="AX30" s="3">
        <v>1</v>
      </c>
      <c r="AY30" s="3">
        <v>0</v>
      </c>
      <c r="AZ30" s="3"/>
      <c r="BA30" s="3">
        <v>0</v>
      </c>
      <c r="BB30" s="3"/>
      <c r="BC30" s="3">
        <v>591912</v>
      </c>
      <c r="BD30" s="3" t="s">
        <v>231</v>
      </c>
      <c r="BE30" s="3" t="s">
        <v>232</v>
      </c>
      <c r="BF30" s="3" t="s">
        <v>106</v>
      </c>
      <c r="BG30" s="3" t="s">
        <v>233</v>
      </c>
      <c r="BH30" s="3">
        <v>19</v>
      </c>
      <c r="BI30" s="3">
        <v>9</v>
      </c>
      <c r="BJ30" s="3">
        <v>0</v>
      </c>
      <c r="BK30" s="3" t="s">
        <v>127</v>
      </c>
      <c r="BL30" s="3" t="s">
        <v>234</v>
      </c>
    </row>
    <row r="31" spans="1:64" ht="12.75" customHeight="1">
      <c r="A31" s="3">
        <v>55</v>
      </c>
      <c r="B31" s="3">
        <v>0</v>
      </c>
      <c r="C31" s="3">
        <v>0</v>
      </c>
      <c r="D31" s="3">
        <v>0</v>
      </c>
      <c r="E31" s="3">
        <v>0</v>
      </c>
      <c r="F31" s="3">
        <v>0</v>
      </c>
      <c r="G31" s="3">
        <v>0</v>
      </c>
      <c r="H31" s="3">
        <v>0</v>
      </c>
      <c r="I31" s="3">
        <v>0</v>
      </c>
      <c r="J31" s="3">
        <v>1217</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4">
        <v>43681.974872685198</v>
      </c>
      <c r="AF31" s="4">
        <v>43681.974872685198</v>
      </c>
      <c r="AG31" s="3">
        <v>1</v>
      </c>
      <c r="AH31" s="3">
        <v>1</v>
      </c>
      <c r="AI31" s="3">
        <v>2</v>
      </c>
      <c r="AJ31" s="3" t="s">
        <v>111</v>
      </c>
      <c r="AK31" s="3">
        <v>5</v>
      </c>
      <c r="AL31" s="3">
        <v>5</v>
      </c>
      <c r="AM31" s="3">
        <v>0</v>
      </c>
      <c r="AN31" s="3">
        <v>0</v>
      </c>
      <c r="AO31" s="3">
        <v>0</v>
      </c>
      <c r="AP31" s="3">
        <v>0</v>
      </c>
      <c r="AQ31" s="3">
        <v>0</v>
      </c>
      <c r="AR31" s="3">
        <v>0</v>
      </c>
      <c r="AS31" s="3">
        <v>0</v>
      </c>
      <c r="AT31" s="3">
        <v>0</v>
      </c>
      <c r="AU31" s="3">
        <v>0</v>
      </c>
      <c r="AV31" s="3">
        <v>0</v>
      </c>
      <c r="AW31" s="3"/>
      <c r="AX31" s="3">
        <v>1</v>
      </c>
      <c r="AY31" s="3">
        <v>0</v>
      </c>
      <c r="AZ31" s="3"/>
      <c r="BA31" s="3">
        <v>0</v>
      </c>
      <c r="BB31" s="3"/>
      <c r="BC31" s="3">
        <v>612658</v>
      </c>
      <c r="BD31" s="3" t="s">
        <v>235</v>
      </c>
      <c r="BE31" s="3" t="s">
        <v>236</v>
      </c>
      <c r="BF31" s="3" t="s">
        <v>226</v>
      </c>
      <c r="BG31" s="3" t="s">
        <v>237</v>
      </c>
      <c r="BH31" s="3">
        <v>17</v>
      </c>
      <c r="BI31" s="3">
        <v>2</v>
      </c>
      <c r="BJ31" s="3">
        <v>29</v>
      </c>
      <c r="BK31" s="3" t="s">
        <v>109</v>
      </c>
      <c r="BL31" s="3" t="s">
        <v>238</v>
      </c>
    </row>
    <row r="32" spans="1:64" ht="12.75" customHeight="1">
      <c r="A32" s="3">
        <v>56</v>
      </c>
      <c r="B32" s="3">
        <v>0</v>
      </c>
      <c r="C32" s="3">
        <v>0</v>
      </c>
      <c r="D32" s="3">
        <v>0</v>
      </c>
      <c r="E32" s="3">
        <v>0</v>
      </c>
      <c r="F32" s="3">
        <v>0</v>
      </c>
      <c r="G32" s="3">
        <v>0</v>
      </c>
      <c r="H32" s="3">
        <v>0</v>
      </c>
      <c r="I32" s="3">
        <v>0</v>
      </c>
      <c r="J32" s="3">
        <v>372</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4">
        <v>43681.979826388902</v>
      </c>
      <c r="AF32" s="4">
        <v>43681.979826388902</v>
      </c>
      <c r="AG32" s="3">
        <v>1</v>
      </c>
      <c r="AH32" s="3">
        <v>1</v>
      </c>
      <c r="AI32" s="3">
        <v>3</v>
      </c>
      <c r="AJ32" s="3" t="s">
        <v>111</v>
      </c>
      <c r="AK32" s="3">
        <v>0</v>
      </c>
      <c r="AL32" s="3">
        <v>5</v>
      </c>
      <c r="AM32" s="3">
        <v>1</v>
      </c>
      <c r="AN32" s="3">
        <v>0</v>
      </c>
      <c r="AO32" s="3">
        <v>0</v>
      </c>
      <c r="AP32" s="3">
        <v>0</v>
      </c>
      <c r="AQ32" s="3">
        <v>0</v>
      </c>
      <c r="AR32" s="3">
        <v>0</v>
      </c>
      <c r="AS32" s="3">
        <v>0</v>
      </c>
      <c r="AT32" s="3">
        <v>0</v>
      </c>
      <c r="AU32" s="3">
        <v>0</v>
      </c>
      <c r="AV32" s="3">
        <v>0</v>
      </c>
      <c r="AW32" s="3"/>
      <c r="AX32" s="3">
        <v>1</v>
      </c>
      <c r="AY32" s="3">
        <v>0</v>
      </c>
      <c r="AZ32" s="3"/>
      <c r="BA32" s="3">
        <v>0</v>
      </c>
      <c r="BB32" s="3"/>
      <c r="BC32" s="3">
        <v>614542</v>
      </c>
      <c r="BD32" s="3" t="s">
        <v>239</v>
      </c>
      <c r="BE32" s="3" t="s">
        <v>240</v>
      </c>
      <c r="BF32" s="3" t="s">
        <v>100</v>
      </c>
      <c r="BG32" s="3" t="s">
        <v>241</v>
      </c>
      <c r="BH32" s="3">
        <v>12</v>
      </c>
      <c r="BI32" s="3">
        <v>7</v>
      </c>
      <c r="BJ32" s="3">
        <v>15</v>
      </c>
      <c r="BK32" s="3" t="s">
        <v>102</v>
      </c>
      <c r="BL32" s="3" t="s">
        <v>193</v>
      </c>
    </row>
    <row r="33" spans="1:64" ht="12.75" customHeight="1">
      <c r="A33" s="3">
        <v>58</v>
      </c>
      <c r="B33" s="3">
        <v>0</v>
      </c>
      <c r="C33" s="3">
        <v>0</v>
      </c>
      <c r="D33" s="3">
        <v>0</v>
      </c>
      <c r="E33" s="3">
        <v>0</v>
      </c>
      <c r="F33" s="3">
        <v>0</v>
      </c>
      <c r="G33" s="3">
        <v>0</v>
      </c>
      <c r="H33" s="3">
        <v>0</v>
      </c>
      <c r="I33" s="3">
        <v>0</v>
      </c>
      <c r="J33" s="3">
        <v>558</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4">
        <v>43682.298784722203</v>
      </c>
      <c r="AF33" s="4">
        <v>43682.298784722203</v>
      </c>
      <c r="AG33" s="3">
        <v>1</v>
      </c>
      <c r="AH33" s="3">
        <v>0</v>
      </c>
      <c r="AI33" s="3">
        <v>0</v>
      </c>
      <c r="AJ33" s="3"/>
      <c r="AK33" s="3">
        <v>0</v>
      </c>
      <c r="AL33" s="3">
        <v>0</v>
      </c>
      <c r="AM33" s="3">
        <v>0</v>
      </c>
      <c r="AN33" s="3">
        <v>0</v>
      </c>
      <c r="AO33" s="3">
        <v>0</v>
      </c>
      <c r="AP33" s="3">
        <v>0</v>
      </c>
      <c r="AQ33" s="3">
        <v>0</v>
      </c>
      <c r="AR33" s="3">
        <v>0</v>
      </c>
      <c r="AS33" s="3">
        <v>0</v>
      </c>
      <c r="AT33" s="3">
        <v>0</v>
      </c>
      <c r="AU33" s="3">
        <v>0</v>
      </c>
      <c r="AV33" s="3">
        <v>0</v>
      </c>
      <c r="AW33" s="3"/>
      <c r="AX33" s="3">
        <v>1</v>
      </c>
      <c r="AY33" s="3">
        <v>0</v>
      </c>
      <c r="AZ33" s="3"/>
      <c r="BA33" s="3">
        <v>0</v>
      </c>
      <c r="BB33" s="3"/>
      <c r="BC33" s="3">
        <v>609539</v>
      </c>
      <c r="BD33" s="3" t="s">
        <v>242</v>
      </c>
      <c r="BE33" s="3" t="s">
        <v>243</v>
      </c>
      <c r="BF33" s="3" t="s">
        <v>141</v>
      </c>
      <c r="BG33" s="3" t="s">
        <v>108</v>
      </c>
      <c r="BH33" s="3">
        <v>15</v>
      </c>
      <c r="BI33" s="3">
        <v>6</v>
      </c>
      <c r="BJ33" s="3">
        <v>15</v>
      </c>
      <c r="BK33" s="3" t="s">
        <v>102</v>
      </c>
      <c r="BL33" s="3" t="s">
        <v>244</v>
      </c>
    </row>
    <row r="34" spans="1:64" ht="12.75" customHeight="1">
      <c r="A34" s="3">
        <v>61</v>
      </c>
      <c r="B34" s="3">
        <v>0</v>
      </c>
      <c r="C34" s="3">
        <v>0</v>
      </c>
      <c r="D34" s="3">
        <v>0</v>
      </c>
      <c r="E34" s="3">
        <v>0</v>
      </c>
      <c r="F34" s="3">
        <v>0</v>
      </c>
      <c r="G34" s="3">
        <v>0</v>
      </c>
      <c r="H34" s="3">
        <v>0</v>
      </c>
      <c r="I34" s="3">
        <v>0</v>
      </c>
      <c r="J34" s="3">
        <v>1113</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4">
        <v>43682.424085648199</v>
      </c>
      <c r="AF34" s="4">
        <v>43682.424085648199</v>
      </c>
      <c r="AG34" s="3">
        <v>1</v>
      </c>
      <c r="AH34" s="3">
        <v>1</v>
      </c>
      <c r="AI34" s="3">
        <v>1</v>
      </c>
      <c r="AJ34" s="3" t="s">
        <v>104</v>
      </c>
      <c r="AK34" s="3">
        <v>5</v>
      </c>
      <c r="AL34" s="3">
        <v>1</v>
      </c>
      <c r="AM34" s="3">
        <v>0</v>
      </c>
      <c r="AN34" s="3">
        <v>0</v>
      </c>
      <c r="AO34" s="3">
        <v>0</v>
      </c>
      <c r="AP34" s="3">
        <v>0</v>
      </c>
      <c r="AQ34" s="3">
        <v>0</v>
      </c>
      <c r="AR34" s="3">
        <v>0</v>
      </c>
      <c r="AS34" s="3">
        <v>0</v>
      </c>
      <c r="AT34" s="3">
        <v>0</v>
      </c>
      <c r="AU34" s="3">
        <v>0</v>
      </c>
      <c r="AV34" s="3">
        <v>0</v>
      </c>
      <c r="AW34" s="3"/>
      <c r="AX34" s="3">
        <v>1</v>
      </c>
      <c r="AY34" s="3">
        <v>0</v>
      </c>
      <c r="AZ34" s="3"/>
      <c r="BA34" s="3">
        <v>0</v>
      </c>
      <c r="BB34" s="3"/>
      <c r="BC34" s="3">
        <v>604959</v>
      </c>
      <c r="BD34" s="3" t="s">
        <v>245</v>
      </c>
      <c r="BE34" s="3" t="s">
        <v>246</v>
      </c>
      <c r="BF34" s="3" t="s">
        <v>160</v>
      </c>
      <c r="BG34" s="3" t="s">
        <v>247</v>
      </c>
      <c r="BH34" s="3">
        <v>17</v>
      </c>
      <c r="BI34" s="3">
        <v>0</v>
      </c>
      <c r="BJ34" s="3">
        <v>16</v>
      </c>
      <c r="BK34" s="3" t="s">
        <v>102</v>
      </c>
      <c r="BL34" s="3" t="s">
        <v>248</v>
      </c>
    </row>
    <row r="35" spans="1:64" ht="12.75" customHeight="1">
      <c r="A35" s="3">
        <v>9</v>
      </c>
      <c r="B35" s="3">
        <v>0</v>
      </c>
      <c r="C35" s="3">
        <v>0</v>
      </c>
      <c r="D35" s="3">
        <v>0</v>
      </c>
      <c r="E35" s="3">
        <v>0</v>
      </c>
      <c r="F35" s="3">
        <v>0</v>
      </c>
      <c r="G35" s="3">
        <v>0</v>
      </c>
      <c r="H35" s="3">
        <v>0</v>
      </c>
      <c r="I35" s="3">
        <v>0</v>
      </c>
      <c r="J35" s="3">
        <v>1354</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4">
        <v>43682.4249305556</v>
      </c>
      <c r="AF35" s="4">
        <v>43682.4249305556</v>
      </c>
      <c r="AG35" s="3">
        <v>1</v>
      </c>
      <c r="AH35" s="3">
        <v>1</v>
      </c>
      <c r="AI35" s="3">
        <v>1</v>
      </c>
      <c r="AJ35" s="3" t="s">
        <v>104</v>
      </c>
      <c r="AK35" s="3">
        <v>5</v>
      </c>
      <c r="AL35" s="3">
        <v>5</v>
      </c>
      <c r="AM35" s="3">
        <v>1</v>
      </c>
      <c r="AN35" s="3">
        <v>0</v>
      </c>
      <c r="AO35" s="3">
        <v>0</v>
      </c>
      <c r="AP35" s="3">
        <v>0</v>
      </c>
      <c r="AQ35" s="3">
        <v>0</v>
      </c>
      <c r="AR35" s="3">
        <v>0</v>
      </c>
      <c r="AS35" s="3">
        <v>0</v>
      </c>
      <c r="AT35" s="3">
        <v>0</v>
      </c>
      <c r="AU35" s="3">
        <v>0</v>
      </c>
      <c r="AV35" s="3">
        <v>0</v>
      </c>
      <c r="AW35" s="3"/>
      <c r="AX35" s="3">
        <v>1</v>
      </c>
      <c r="AY35" s="3">
        <v>0</v>
      </c>
      <c r="AZ35" s="3"/>
      <c r="BA35" s="3">
        <v>0</v>
      </c>
      <c r="BB35" s="3"/>
      <c r="BC35" s="3">
        <v>619849</v>
      </c>
      <c r="BD35" s="3" t="s">
        <v>249</v>
      </c>
      <c r="BE35" s="3" t="s">
        <v>250</v>
      </c>
      <c r="BF35" s="3" t="s">
        <v>121</v>
      </c>
      <c r="BG35" s="3" t="s">
        <v>189</v>
      </c>
      <c r="BH35" s="3">
        <v>15</v>
      </c>
      <c r="BI35" s="3">
        <v>4</v>
      </c>
      <c r="BJ35" s="3">
        <v>6</v>
      </c>
      <c r="BK35" s="3" t="s">
        <v>109</v>
      </c>
      <c r="BL35" s="3" t="s">
        <v>148</v>
      </c>
    </row>
    <row r="36" spans="1:64" ht="12.75" customHeight="1">
      <c r="A36" s="3">
        <v>54</v>
      </c>
      <c r="B36" s="3">
        <v>0</v>
      </c>
      <c r="C36" s="3">
        <v>0</v>
      </c>
      <c r="D36" s="3">
        <v>0</v>
      </c>
      <c r="E36" s="3">
        <v>0</v>
      </c>
      <c r="F36" s="3">
        <v>0</v>
      </c>
      <c r="G36" s="3">
        <v>0</v>
      </c>
      <c r="H36" s="3">
        <v>0</v>
      </c>
      <c r="I36" s="3">
        <v>0</v>
      </c>
      <c r="J36" s="3">
        <v>367</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4">
        <v>43682.425324074102</v>
      </c>
      <c r="AF36" s="4">
        <v>43682.425324074102</v>
      </c>
      <c r="AG36" s="3">
        <v>1</v>
      </c>
      <c r="AH36" s="3">
        <v>1</v>
      </c>
      <c r="AI36" s="3">
        <v>1</v>
      </c>
      <c r="AJ36" s="3" t="s">
        <v>104</v>
      </c>
      <c r="AK36" s="3">
        <v>5</v>
      </c>
      <c r="AL36" s="3">
        <v>5</v>
      </c>
      <c r="AM36" s="3">
        <v>1</v>
      </c>
      <c r="AN36" s="3">
        <v>0</v>
      </c>
      <c r="AO36" s="3">
        <v>0</v>
      </c>
      <c r="AP36" s="3">
        <v>0</v>
      </c>
      <c r="AQ36" s="3">
        <v>0</v>
      </c>
      <c r="AR36" s="3">
        <v>0</v>
      </c>
      <c r="AS36" s="3">
        <v>0</v>
      </c>
      <c r="AT36" s="3">
        <v>0</v>
      </c>
      <c r="AU36" s="3">
        <v>0</v>
      </c>
      <c r="AV36" s="3">
        <v>0</v>
      </c>
      <c r="AW36" s="3"/>
      <c r="AX36" s="3">
        <v>1</v>
      </c>
      <c r="AY36" s="3">
        <v>0</v>
      </c>
      <c r="AZ36" s="3"/>
      <c r="BA36" s="3">
        <v>0</v>
      </c>
      <c r="BB36" s="3"/>
      <c r="BC36" s="3">
        <v>615906</v>
      </c>
      <c r="BD36" s="3" t="s">
        <v>149</v>
      </c>
      <c r="BE36" s="3" t="s">
        <v>251</v>
      </c>
      <c r="BF36" s="3" t="s">
        <v>177</v>
      </c>
      <c r="BG36" s="3" t="s">
        <v>252</v>
      </c>
      <c r="BH36" s="3">
        <v>17</v>
      </c>
      <c r="BI36" s="3">
        <v>0</v>
      </c>
      <c r="BJ36" s="3">
        <v>21</v>
      </c>
      <c r="BK36" s="3" t="s">
        <v>109</v>
      </c>
      <c r="BL36" s="3" t="s">
        <v>253</v>
      </c>
    </row>
    <row r="37" spans="1:64" ht="12.75" customHeight="1">
      <c r="A37" s="3">
        <v>62</v>
      </c>
      <c r="B37" s="3">
        <v>0</v>
      </c>
      <c r="C37" s="3">
        <v>0</v>
      </c>
      <c r="D37" s="3">
        <v>0</v>
      </c>
      <c r="E37" s="3">
        <v>0</v>
      </c>
      <c r="F37" s="3">
        <v>0</v>
      </c>
      <c r="G37" s="3">
        <v>0</v>
      </c>
      <c r="H37" s="3">
        <v>0</v>
      </c>
      <c r="I37" s="3">
        <v>0</v>
      </c>
      <c r="J37" s="3">
        <v>2060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4">
        <v>43682.425532407397</v>
      </c>
      <c r="AF37" s="4">
        <v>43682.425532407397</v>
      </c>
      <c r="AG37" s="3">
        <v>1</v>
      </c>
      <c r="AH37" s="3">
        <v>1</v>
      </c>
      <c r="AI37" s="3">
        <v>1</v>
      </c>
      <c r="AJ37" s="3" t="s">
        <v>104</v>
      </c>
      <c r="AK37" s="3">
        <v>5</v>
      </c>
      <c r="AL37" s="3">
        <v>1</v>
      </c>
      <c r="AM37" s="3">
        <v>0</v>
      </c>
      <c r="AN37" s="3">
        <v>0</v>
      </c>
      <c r="AO37" s="3">
        <v>0</v>
      </c>
      <c r="AP37" s="3">
        <v>0</v>
      </c>
      <c r="AQ37" s="3">
        <v>0</v>
      </c>
      <c r="AR37" s="3">
        <v>0</v>
      </c>
      <c r="AS37" s="3">
        <v>0</v>
      </c>
      <c r="AT37" s="3">
        <v>0</v>
      </c>
      <c r="AU37" s="3">
        <v>0</v>
      </c>
      <c r="AV37" s="3">
        <v>0</v>
      </c>
      <c r="AW37" s="3"/>
      <c r="AX37" s="3">
        <v>1</v>
      </c>
      <c r="AY37" s="3">
        <v>0</v>
      </c>
      <c r="AZ37" s="3"/>
      <c r="BA37" s="3">
        <v>0</v>
      </c>
      <c r="BB37" s="3"/>
      <c r="BC37" s="3">
        <v>617972</v>
      </c>
      <c r="BD37" s="3" t="s">
        <v>134</v>
      </c>
      <c r="BE37" s="3" t="s">
        <v>254</v>
      </c>
      <c r="BF37" s="3" t="s">
        <v>255</v>
      </c>
      <c r="BG37" s="3" t="s">
        <v>101</v>
      </c>
      <c r="BH37" s="3">
        <v>12</v>
      </c>
      <c r="BI37" s="3">
        <v>7</v>
      </c>
      <c r="BJ37" s="3">
        <v>7</v>
      </c>
      <c r="BK37" s="3" t="s">
        <v>102</v>
      </c>
      <c r="BL37" s="3" t="s">
        <v>149</v>
      </c>
    </row>
    <row r="38" spans="1:64" ht="12.75" customHeight="1">
      <c r="A38" s="3">
        <v>60</v>
      </c>
      <c r="B38" s="3">
        <v>2</v>
      </c>
      <c r="C38" s="3">
        <v>0</v>
      </c>
      <c r="D38" s="3">
        <v>0</v>
      </c>
      <c r="E38" s="3">
        <v>0</v>
      </c>
      <c r="F38" s="3">
        <v>0</v>
      </c>
      <c r="G38" s="3">
        <v>0</v>
      </c>
      <c r="H38" s="3">
        <v>0</v>
      </c>
      <c r="I38" s="3">
        <v>0</v>
      </c>
      <c r="J38" s="3">
        <v>1109</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4">
        <v>43682.437476851897</v>
      </c>
      <c r="AF38" s="4">
        <v>43682.437476851897</v>
      </c>
      <c r="AG38" s="3">
        <v>1</v>
      </c>
      <c r="AH38" s="3">
        <v>1</v>
      </c>
      <c r="AI38" s="3">
        <v>1</v>
      </c>
      <c r="AJ38" s="3" t="s">
        <v>104</v>
      </c>
      <c r="AK38" s="3">
        <v>5</v>
      </c>
      <c r="AL38" s="3">
        <v>0</v>
      </c>
      <c r="AM38" s="3">
        <v>1</v>
      </c>
      <c r="AN38" s="3">
        <v>1</v>
      </c>
      <c r="AO38" s="3">
        <v>0</v>
      </c>
      <c r="AP38" s="3">
        <v>0</v>
      </c>
      <c r="AQ38" s="3">
        <v>0</v>
      </c>
      <c r="AR38" s="3">
        <v>0</v>
      </c>
      <c r="AS38" s="3">
        <v>0</v>
      </c>
      <c r="AT38" s="3">
        <v>0</v>
      </c>
      <c r="AU38" s="3">
        <v>0</v>
      </c>
      <c r="AV38" s="3">
        <v>0</v>
      </c>
      <c r="AW38" s="3" t="s">
        <v>256</v>
      </c>
      <c r="AX38" s="3">
        <v>1</v>
      </c>
      <c r="AY38" s="3">
        <v>0</v>
      </c>
      <c r="AZ38" s="3"/>
      <c r="BA38" s="3">
        <v>0</v>
      </c>
      <c r="BB38" s="3" t="s">
        <v>257</v>
      </c>
      <c r="BC38" s="3">
        <v>611321</v>
      </c>
      <c r="BD38" s="3" t="s">
        <v>258</v>
      </c>
      <c r="BE38" s="3" t="s">
        <v>259</v>
      </c>
      <c r="BF38" s="3" t="s">
        <v>144</v>
      </c>
      <c r="BG38" s="3" t="s">
        <v>260</v>
      </c>
      <c r="BH38" s="3">
        <v>15</v>
      </c>
      <c r="BI38" s="3">
        <v>11</v>
      </c>
      <c r="BJ38" s="3">
        <v>4</v>
      </c>
      <c r="BK38" s="3" t="s">
        <v>127</v>
      </c>
      <c r="BL38" s="3" t="s">
        <v>229</v>
      </c>
    </row>
    <row r="39" spans="1:64" ht="12.75" customHeight="1">
      <c r="A39" s="3">
        <v>63</v>
      </c>
      <c r="B39" s="3">
        <v>0</v>
      </c>
      <c r="C39" s="3">
        <v>0</v>
      </c>
      <c r="D39" s="3">
        <v>0</v>
      </c>
      <c r="E39" s="3">
        <v>0</v>
      </c>
      <c r="F39" s="3">
        <v>0</v>
      </c>
      <c r="G39" s="3">
        <v>0</v>
      </c>
      <c r="H39" s="3">
        <v>0</v>
      </c>
      <c r="I39" s="3">
        <v>0</v>
      </c>
      <c r="J39" s="3">
        <v>14</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4">
        <v>43682.445289351897</v>
      </c>
      <c r="AF39" s="4">
        <v>43682.445289351897</v>
      </c>
      <c r="AG39" s="3">
        <v>1</v>
      </c>
      <c r="AH39" s="3">
        <v>1</v>
      </c>
      <c r="AI39" s="3">
        <v>2</v>
      </c>
      <c r="AJ39" s="3" t="s">
        <v>104</v>
      </c>
      <c r="AK39" s="3">
        <v>2</v>
      </c>
      <c r="AL39" s="3">
        <v>1</v>
      </c>
      <c r="AM39" s="3">
        <v>1</v>
      </c>
      <c r="AN39" s="3">
        <v>0</v>
      </c>
      <c r="AO39" s="3">
        <v>0</v>
      </c>
      <c r="AP39" s="3">
        <v>0</v>
      </c>
      <c r="AQ39" s="3">
        <v>0</v>
      </c>
      <c r="AR39" s="3">
        <v>0</v>
      </c>
      <c r="AS39" s="3">
        <v>0</v>
      </c>
      <c r="AT39" s="3">
        <v>0</v>
      </c>
      <c r="AU39" s="3">
        <v>0</v>
      </c>
      <c r="AV39" s="3">
        <v>0</v>
      </c>
      <c r="AW39" s="3"/>
      <c r="AX39" s="3">
        <v>1</v>
      </c>
      <c r="AY39" s="3">
        <v>0</v>
      </c>
      <c r="AZ39" s="3"/>
      <c r="BA39" s="3">
        <v>0</v>
      </c>
      <c r="BB39" s="3"/>
      <c r="BC39" s="3">
        <v>590184</v>
      </c>
      <c r="BD39" s="3" t="s">
        <v>160</v>
      </c>
      <c r="BE39" s="3" t="s">
        <v>261</v>
      </c>
      <c r="BF39" s="3" t="s">
        <v>262</v>
      </c>
      <c r="BG39" s="3" t="s">
        <v>263</v>
      </c>
      <c r="BH39" s="3">
        <v>26</v>
      </c>
      <c r="BI39" s="3">
        <v>9</v>
      </c>
      <c r="BJ39" s="3">
        <v>19</v>
      </c>
      <c r="BK39" s="3" t="s">
        <v>109</v>
      </c>
      <c r="BL39" s="3" t="s">
        <v>148</v>
      </c>
    </row>
    <row r="40" spans="1:64" ht="12.75" customHeight="1">
      <c r="A40" s="3">
        <v>65</v>
      </c>
      <c r="B40" s="3">
        <v>0</v>
      </c>
      <c r="C40" s="3">
        <v>0</v>
      </c>
      <c r="D40" s="3">
        <v>0</v>
      </c>
      <c r="E40" s="3">
        <v>0</v>
      </c>
      <c r="F40" s="3">
        <v>0</v>
      </c>
      <c r="G40" s="3">
        <v>0</v>
      </c>
      <c r="H40" s="3">
        <v>0</v>
      </c>
      <c r="I40" s="3">
        <v>0</v>
      </c>
      <c r="J40" s="3">
        <v>1170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4">
        <v>43682.477199074099</v>
      </c>
      <c r="AF40" s="4">
        <v>43682.477199074099</v>
      </c>
      <c r="AG40" s="3">
        <v>1</v>
      </c>
      <c r="AH40" s="3">
        <v>0</v>
      </c>
      <c r="AI40" s="3">
        <v>0</v>
      </c>
      <c r="AJ40" s="3" t="s">
        <v>104</v>
      </c>
      <c r="AK40" s="3">
        <v>5</v>
      </c>
      <c r="AL40" s="3">
        <v>0</v>
      </c>
      <c r="AM40" s="3">
        <v>0</v>
      </c>
      <c r="AN40" s="3">
        <v>0</v>
      </c>
      <c r="AO40" s="3">
        <v>0</v>
      </c>
      <c r="AP40" s="3">
        <v>0</v>
      </c>
      <c r="AQ40" s="3">
        <v>0</v>
      </c>
      <c r="AR40" s="3">
        <v>0</v>
      </c>
      <c r="AS40" s="3">
        <v>0</v>
      </c>
      <c r="AT40" s="3">
        <v>0</v>
      </c>
      <c r="AU40" s="3">
        <v>0</v>
      </c>
      <c r="AV40" s="3">
        <v>0</v>
      </c>
      <c r="AW40" s="3"/>
      <c r="AX40" s="3">
        <v>1</v>
      </c>
      <c r="AY40" s="3">
        <v>0</v>
      </c>
      <c r="AZ40" s="3"/>
      <c r="BA40" s="3">
        <v>0</v>
      </c>
      <c r="BB40" s="3" t="s">
        <v>264</v>
      </c>
      <c r="BC40" s="3">
        <v>570398</v>
      </c>
      <c r="BD40" s="3" t="s">
        <v>141</v>
      </c>
      <c r="BE40" s="3" t="s">
        <v>265</v>
      </c>
      <c r="BF40" s="3" t="s">
        <v>266</v>
      </c>
      <c r="BG40" s="3" t="s">
        <v>267</v>
      </c>
      <c r="BH40" s="3">
        <v>29</v>
      </c>
      <c r="BI40" s="3">
        <v>4</v>
      </c>
      <c r="BJ40" s="3">
        <v>8</v>
      </c>
      <c r="BK40" s="3" t="s">
        <v>102</v>
      </c>
      <c r="BL40" s="3" t="s">
        <v>268</v>
      </c>
    </row>
    <row r="41" spans="1:64" ht="12.75" customHeight="1">
      <c r="A41" s="3">
        <v>66</v>
      </c>
      <c r="B41" s="3">
        <v>0</v>
      </c>
      <c r="C41" s="3">
        <v>0</v>
      </c>
      <c r="D41" s="3">
        <v>0</v>
      </c>
      <c r="E41" s="3">
        <v>0</v>
      </c>
      <c r="F41" s="3">
        <v>0</v>
      </c>
      <c r="G41" s="3">
        <v>0</v>
      </c>
      <c r="H41" s="3">
        <v>0</v>
      </c>
      <c r="I41" s="3">
        <v>0</v>
      </c>
      <c r="J41" s="3">
        <v>1351</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4">
        <v>43682.488472222198</v>
      </c>
      <c r="AF41" s="4">
        <v>43682.488472222198</v>
      </c>
      <c r="AG41" s="3">
        <v>1</v>
      </c>
      <c r="AH41" s="3">
        <v>2</v>
      </c>
      <c r="AI41" s="3">
        <v>2</v>
      </c>
      <c r="AJ41" s="3" t="s">
        <v>269</v>
      </c>
      <c r="AK41" s="3">
        <v>4</v>
      </c>
      <c r="AL41" s="3">
        <v>0</v>
      </c>
      <c r="AM41" s="3">
        <v>1</v>
      </c>
      <c r="AN41" s="3">
        <v>0</v>
      </c>
      <c r="AO41" s="3">
        <v>0</v>
      </c>
      <c r="AP41" s="3">
        <v>0</v>
      </c>
      <c r="AQ41" s="3">
        <v>0</v>
      </c>
      <c r="AR41" s="3">
        <v>0</v>
      </c>
      <c r="AS41" s="3">
        <v>0</v>
      </c>
      <c r="AT41" s="3">
        <v>0</v>
      </c>
      <c r="AU41" s="3">
        <v>0</v>
      </c>
      <c r="AV41" s="3">
        <v>0</v>
      </c>
      <c r="AW41" s="3"/>
      <c r="AX41" s="3">
        <v>1</v>
      </c>
      <c r="AY41" s="3">
        <v>0</v>
      </c>
      <c r="AZ41" s="3"/>
      <c r="BA41" s="3">
        <v>0</v>
      </c>
      <c r="BB41" s="3"/>
      <c r="BC41" s="3">
        <v>599496</v>
      </c>
      <c r="BD41" s="3" t="s">
        <v>270</v>
      </c>
      <c r="BE41" s="3" t="s">
        <v>271</v>
      </c>
      <c r="BF41" s="3" t="s">
        <v>132</v>
      </c>
      <c r="BG41" s="3" t="s">
        <v>272</v>
      </c>
      <c r="BH41" s="3">
        <v>25</v>
      </c>
      <c r="BI41" s="3">
        <v>3</v>
      </c>
      <c r="BJ41" s="3">
        <v>5</v>
      </c>
      <c r="BK41" s="3" t="s">
        <v>127</v>
      </c>
      <c r="BL41" s="3" t="s">
        <v>128</v>
      </c>
    </row>
    <row r="42" spans="1:64" ht="12.75" customHeight="1">
      <c r="A42" s="3">
        <v>26</v>
      </c>
      <c r="B42" s="3">
        <v>0</v>
      </c>
      <c r="C42" s="3">
        <v>2</v>
      </c>
      <c r="D42" s="3">
        <v>0</v>
      </c>
      <c r="E42" s="3">
        <v>0</v>
      </c>
      <c r="F42" s="3">
        <v>0</v>
      </c>
      <c r="G42" s="3">
        <v>0</v>
      </c>
      <c r="H42" s="3">
        <v>0</v>
      </c>
      <c r="I42" s="3">
        <v>0</v>
      </c>
      <c r="J42" s="3">
        <v>1903</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4">
        <v>43682.499201388899</v>
      </c>
      <c r="AF42" s="4">
        <v>43682.499201388899</v>
      </c>
      <c r="AG42" s="3">
        <v>1</v>
      </c>
      <c r="AH42" s="3">
        <v>0</v>
      </c>
      <c r="AI42" s="3">
        <v>0</v>
      </c>
      <c r="AJ42" s="3" t="s">
        <v>273</v>
      </c>
      <c r="AK42" s="3">
        <v>0</v>
      </c>
      <c r="AL42" s="3">
        <v>0</v>
      </c>
      <c r="AM42" s="3">
        <v>0</v>
      </c>
      <c r="AN42" s="3">
        <v>0</v>
      </c>
      <c r="AO42" s="3">
        <v>0</v>
      </c>
      <c r="AP42" s="3">
        <v>0</v>
      </c>
      <c r="AQ42" s="3">
        <v>0</v>
      </c>
      <c r="AR42" s="3">
        <v>0</v>
      </c>
      <c r="AS42" s="3">
        <v>0</v>
      </c>
      <c r="AT42" s="3">
        <v>0</v>
      </c>
      <c r="AU42" s="3">
        <v>0</v>
      </c>
      <c r="AV42" s="3">
        <v>0</v>
      </c>
      <c r="AW42" s="3"/>
      <c r="AX42" s="3">
        <v>1</v>
      </c>
      <c r="AY42" s="3">
        <v>1</v>
      </c>
      <c r="AZ42" s="3"/>
      <c r="BA42" s="3">
        <v>0</v>
      </c>
      <c r="BB42" s="3" t="s">
        <v>274</v>
      </c>
      <c r="BC42" s="3">
        <v>574256</v>
      </c>
      <c r="BD42" s="3" t="s">
        <v>130</v>
      </c>
      <c r="BE42" s="3" t="s">
        <v>275</v>
      </c>
      <c r="BF42" s="3" t="s">
        <v>100</v>
      </c>
      <c r="BG42" s="3" t="s">
        <v>276</v>
      </c>
      <c r="BH42" s="3">
        <v>26</v>
      </c>
      <c r="BI42" s="3">
        <v>3</v>
      </c>
      <c r="BJ42" s="3">
        <v>2</v>
      </c>
      <c r="BK42" s="3" t="s">
        <v>102</v>
      </c>
      <c r="BL42" s="3" t="s">
        <v>253</v>
      </c>
    </row>
    <row r="43" spans="1:64" ht="12.75" customHeight="1">
      <c r="A43" s="3">
        <v>68</v>
      </c>
      <c r="B43" s="3">
        <v>0</v>
      </c>
      <c r="C43" s="3">
        <v>0</v>
      </c>
      <c r="D43" s="3">
        <v>0</v>
      </c>
      <c r="E43" s="3">
        <v>0</v>
      </c>
      <c r="F43" s="3">
        <v>0</v>
      </c>
      <c r="G43" s="3">
        <v>0</v>
      </c>
      <c r="H43" s="3">
        <v>0</v>
      </c>
      <c r="I43" s="3">
        <v>0</v>
      </c>
      <c r="J43" s="3">
        <v>904</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4">
        <v>43682.529803240701</v>
      </c>
      <c r="AF43" s="4">
        <v>43682.529803240701</v>
      </c>
      <c r="AG43" s="3">
        <v>1</v>
      </c>
      <c r="AH43" s="3">
        <v>1</v>
      </c>
      <c r="AI43" s="3">
        <v>1</v>
      </c>
      <c r="AJ43" s="3" t="s">
        <v>104</v>
      </c>
      <c r="AK43" s="3">
        <v>5</v>
      </c>
      <c r="AL43" s="3">
        <v>5</v>
      </c>
      <c r="AM43" s="3">
        <v>1</v>
      </c>
      <c r="AN43" s="3">
        <v>0</v>
      </c>
      <c r="AO43" s="3">
        <v>0</v>
      </c>
      <c r="AP43" s="3">
        <v>0</v>
      </c>
      <c r="AQ43" s="3">
        <v>0</v>
      </c>
      <c r="AR43" s="3">
        <v>0</v>
      </c>
      <c r="AS43" s="3">
        <v>0</v>
      </c>
      <c r="AT43" s="3">
        <v>0</v>
      </c>
      <c r="AU43" s="3">
        <v>0</v>
      </c>
      <c r="AV43" s="3">
        <v>0</v>
      </c>
      <c r="AW43" s="3"/>
      <c r="AX43" s="3">
        <v>1</v>
      </c>
      <c r="AY43" s="3">
        <v>0</v>
      </c>
      <c r="AZ43" s="3"/>
      <c r="BA43" s="3">
        <v>0</v>
      </c>
      <c r="BB43" s="3"/>
      <c r="BC43" s="3">
        <v>607296</v>
      </c>
      <c r="BD43" s="3" t="s">
        <v>277</v>
      </c>
      <c r="BE43" s="3" t="s">
        <v>278</v>
      </c>
      <c r="BF43" s="3" t="s">
        <v>279</v>
      </c>
      <c r="BG43" s="3" t="s">
        <v>164</v>
      </c>
      <c r="BH43" s="3">
        <v>17</v>
      </c>
      <c r="BI43" s="3">
        <v>1</v>
      </c>
      <c r="BJ43" s="3">
        <v>24</v>
      </c>
      <c r="BK43" s="3" t="s">
        <v>102</v>
      </c>
      <c r="BL43" s="3" t="s">
        <v>239</v>
      </c>
    </row>
    <row r="44" spans="1:64" ht="12.75" customHeight="1">
      <c r="A44" s="3">
        <v>27</v>
      </c>
      <c r="B44" s="3">
        <v>0</v>
      </c>
      <c r="C44" s="3">
        <v>0</v>
      </c>
      <c r="D44" s="3">
        <v>0</v>
      </c>
      <c r="E44" s="3">
        <v>0</v>
      </c>
      <c r="F44" s="3">
        <v>0</v>
      </c>
      <c r="G44" s="3">
        <v>0</v>
      </c>
      <c r="H44" s="3">
        <v>0</v>
      </c>
      <c r="I44" s="3">
        <v>0</v>
      </c>
      <c r="J44" s="3">
        <v>1681</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4">
        <v>43682.638773148101</v>
      </c>
      <c r="AF44" s="4">
        <v>43682.638773148101</v>
      </c>
      <c r="AG44" s="3">
        <v>1</v>
      </c>
      <c r="AH44" s="3">
        <v>0</v>
      </c>
      <c r="AI44" s="3">
        <v>0</v>
      </c>
      <c r="AJ44" s="3"/>
      <c r="AK44" s="3">
        <v>0</v>
      </c>
      <c r="AL44" s="3">
        <v>0</v>
      </c>
      <c r="AM44" s="3">
        <v>0</v>
      </c>
      <c r="AN44" s="3">
        <v>0</v>
      </c>
      <c r="AO44" s="3">
        <v>0</v>
      </c>
      <c r="AP44" s="3">
        <v>0</v>
      </c>
      <c r="AQ44" s="3">
        <v>0</v>
      </c>
      <c r="AR44" s="3">
        <v>0</v>
      </c>
      <c r="AS44" s="3">
        <v>0</v>
      </c>
      <c r="AT44" s="3">
        <v>0</v>
      </c>
      <c r="AU44" s="3">
        <v>0</v>
      </c>
      <c r="AV44" s="3">
        <v>0</v>
      </c>
      <c r="AW44" s="3"/>
      <c r="AX44" s="3">
        <v>1</v>
      </c>
      <c r="AY44" s="3">
        <v>0</v>
      </c>
      <c r="AZ44" s="3"/>
      <c r="BA44" s="3">
        <v>0</v>
      </c>
      <c r="BB44" s="3"/>
      <c r="BC44" s="3">
        <v>589513</v>
      </c>
      <c r="BD44" s="3" t="s">
        <v>280</v>
      </c>
      <c r="BE44" s="3" t="s">
        <v>281</v>
      </c>
      <c r="BF44" s="3" t="s">
        <v>177</v>
      </c>
      <c r="BG44" s="3" t="s">
        <v>282</v>
      </c>
      <c r="BH44" s="3">
        <v>20</v>
      </c>
      <c r="BI44" s="3">
        <v>0</v>
      </c>
      <c r="BJ44" s="3">
        <v>1</v>
      </c>
      <c r="BK44" s="3" t="s">
        <v>102</v>
      </c>
      <c r="BL44" s="3" t="s">
        <v>283</v>
      </c>
    </row>
    <row r="45" spans="1:64" ht="12.75" customHeight="1">
      <c r="A45" s="3">
        <v>72</v>
      </c>
      <c r="B45" s="3">
        <v>0</v>
      </c>
      <c r="C45" s="3">
        <v>0</v>
      </c>
      <c r="D45" s="3">
        <v>0</v>
      </c>
      <c r="E45" s="3">
        <v>0</v>
      </c>
      <c r="F45" s="3">
        <v>0</v>
      </c>
      <c r="G45" s="3">
        <v>0</v>
      </c>
      <c r="H45" s="3">
        <v>0</v>
      </c>
      <c r="I45" s="3">
        <v>0</v>
      </c>
      <c r="J45" s="3">
        <v>101</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4">
        <v>43682.710740740702</v>
      </c>
      <c r="AF45" s="4">
        <v>43682.710740740702</v>
      </c>
      <c r="AG45" s="3">
        <v>1</v>
      </c>
      <c r="AH45" s="3">
        <v>0</v>
      </c>
      <c r="AI45" s="3">
        <v>0</v>
      </c>
      <c r="AJ45" s="3"/>
      <c r="AK45" s="3">
        <v>5</v>
      </c>
      <c r="AL45" s="3">
        <v>0</v>
      </c>
      <c r="AM45" s="3">
        <v>1</v>
      </c>
      <c r="AN45" s="3">
        <v>0</v>
      </c>
      <c r="AO45" s="3">
        <v>0</v>
      </c>
      <c r="AP45" s="3">
        <v>0</v>
      </c>
      <c r="AQ45" s="3">
        <v>0</v>
      </c>
      <c r="AR45" s="3">
        <v>0</v>
      </c>
      <c r="AS45" s="3">
        <v>0</v>
      </c>
      <c r="AT45" s="3">
        <v>0</v>
      </c>
      <c r="AU45" s="3">
        <v>0</v>
      </c>
      <c r="AV45" s="3">
        <v>0</v>
      </c>
      <c r="AW45" s="3"/>
      <c r="AX45" s="3">
        <v>1</v>
      </c>
      <c r="AY45" s="3">
        <v>0</v>
      </c>
      <c r="AZ45" s="3"/>
      <c r="BA45" s="3">
        <v>0</v>
      </c>
      <c r="BB45" s="3"/>
      <c r="BC45" s="3">
        <v>593287</v>
      </c>
      <c r="BD45" s="3" t="s">
        <v>284</v>
      </c>
      <c r="BE45" s="3" t="s">
        <v>285</v>
      </c>
      <c r="BF45" s="3" t="s">
        <v>121</v>
      </c>
      <c r="BG45" s="3" t="s">
        <v>286</v>
      </c>
      <c r="BH45" s="3">
        <v>18</v>
      </c>
      <c r="BI45" s="3">
        <v>0</v>
      </c>
      <c r="BJ45" s="3">
        <v>1</v>
      </c>
      <c r="BK45" s="3" t="s">
        <v>102</v>
      </c>
      <c r="BL45" s="3" t="s">
        <v>287</v>
      </c>
    </row>
    <row r="46" spans="1:64" ht="12.75" customHeight="1">
      <c r="A46" s="3">
        <v>71</v>
      </c>
      <c r="B46" s="3">
        <v>2</v>
      </c>
      <c r="C46" s="3">
        <v>0</v>
      </c>
      <c r="D46" s="3">
        <v>0</v>
      </c>
      <c r="E46" s="3">
        <v>0</v>
      </c>
      <c r="F46" s="3">
        <v>0</v>
      </c>
      <c r="G46" s="3">
        <v>0</v>
      </c>
      <c r="H46" s="3">
        <v>0</v>
      </c>
      <c r="I46" s="3">
        <v>0</v>
      </c>
      <c r="J46" s="3">
        <v>753</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4">
        <v>43682.7112962963</v>
      </c>
      <c r="AF46" s="4">
        <v>43682.7112962963</v>
      </c>
      <c r="AG46" s="3">
        <v>1</v>
      </c>
      <c r="AH46" s="3">
        <v>0</v>
      </c>
      <c r="AI46" s="3">
        <v>0</v>
      </c>
      <c r="AJ46" s="3" t="s">
        <v>104</v>
      </c>
      <c r="AK46" s="3">
        <v>5</v>
      </c>
      <c r="AL46" s="3">
        <v>0</v>
      </c>
      <c r="AM46" s="3">
        <v>0</v>
      </c>
      <c r="AN46" s="3">
        <v>0</v>
      </c>
      <c r="AO46" s="3">
        <v>0</v>
      </c>
      <c r="AP46" s="3">
        <v>0</v>
      </c>
      <c r="AQ46" s="3">
        <v>0</v>
      </c>
      <c r="AR46" s="3">
        <v>0</v>
      </c>
      <c r="AS46" s="3">
        <v>0</v>
      </c>
      <c r="AT46" s="3">
        <v>0</v>
      </c>
      <c r="AU46" s="3">
        <v>0</v>
      </c>
      <c r="AV46" s="3">
        <v>0</v>
      </c>
      <c r="AW46" s="3"/>
      <c r="AX46" s="3">
        <v>1</v>
      </c>
      <c r="AY46" s="3">
        <v>0</v>
      </c>
      <c r="AZ46" s="3"/>
      <c r="BA46" s="3">
        <v>0</v>
      </c>
      <c r="BB46" s="3" t="s">
        <v>288</v>
      </c>
      <c r="BC46" s="3">
        <v>613323</v>
      </c>
      <c r="BD46" s="3" t="s">
        <v>100</v>
      </c>
      <c r="BE46" s="3" t="s">
        <v>289</v>
      </c>
      <c r="BF46" s="3" t="s">
        <v>132</v>
      </c>
      <c r="BG46" s="3" t="s">
        <v>207</v>
      </c>
      <c r="BH46" s="3">
        <v>14</v>
      </c>
      <c r="BI46" s="3">
        <v>11</v>
      </c>
      <c r="BJ46" s="3">
        <v>29</v>
      </c>
      <c r="BK46" s="3" t="s">
        <v>102</v>
      </c>
      <c r="BL46" s="3" t="s">
        <v>134</v>
      </c>
    </row>
    <row r="47" spans="1:64" ht="12.75" customHeight="1">
      <c r="A47" s="3">
        <v>34</v>
      </c>
      <c r="B47" s="3">
        <v>0</v>
      </c>
      <c r="C47" s="3">
        <v>0</v>
      </c>
      <c r="D47" s="3">
        <v>0</v>
      </c>
      <c r="E47" s="3">
        <v>0</v>
      </c>
      <c r="F47" s="3">
        <v>0</v>
      </c>
      <c r="G47" s="3">
        <v>0</v>
      </c>
      <c r="H47" s="3">
        <v>0</v>
      </c>
      <c r="I47" s="3">
        <v>0</v>
      </c>
      <c r="J47" s="3">
        <v>1917</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4">
        <v>43682.734768518501</v>
      </c>
      <c r="AF47" s="4">
        <v>43682.734768518501</v>
      </c>
      <c r="AG47" s="3">
        <v>1</v>
      </c>
      <c r="AH47" s="3">
        <v>2</v>
      </c>
      <c r="AI47" s="3">
        <v>3</v>
      </c>
      <c r="AJ47" s="3" t="s">
        <v>111</v>
      </c>
      <c r="AK47" s="3">
        <v>5</v>
      </c>
      <c r="AL47" s="3">
        <v>0</v>
      </c>
      <c r="AM47" s="3">
        <v>1</v>
      </c>
      <c r="AN47" s="3">
        <v>0</v>
      </c>
      <c r="AO47" s="3">
        <v>0</v>
      </c>
      <c r="AP47" s="3">
        <v>0</v>
      </c>
      <c r="AQ47" s="3">
        <v>0</v>
      </c>
      <c r="AR47" s="3">
        <v>0</v>
      </c>
      <c r="AS47" s="3">
        <v>0</v>
      </c>
      <c r="AT47" s="3">
        <v>0</v>
      </c>
      <c r="AU47" s="3">
        <v>0</v>
      </c>
      <c r="AV47" s="3">
        <v>0</v>
      </c>
      <c r="AW47" s="3"/>
      <c r="AX47" s="3">
        <v>1</v>
      </c>
      <c r="AY47" s="3">
        <v>0</v>
      </c>
      <c r="AZ47" s="3"/>
      <c r="BA47" s="3">
        <v>0</v>
      </c>
      <c r="BB47" s="3"/>
      <c r="BC47" s="3">
        <v>578734</v>
      </c>
      <c r="BD47" s="3" t="s">
        <v>290</v>
      </c>
      <c r="BE47" s="3" t="s">
        <v>291</v>
      </c>
      <c r="BF47" s="3" t="s">
        <v>235</v>
      </c>
      <c r="BG47" s="3" t="s">
        <v>292</v>
      </c>
      <c r="BH47" s="3">
        <v>27</v>
      </c>
      <c r="BI47" s="3">
        <v>5</v>
      </c>
      <c r="BJ47" s="3">
        <v>25</v>
      </c>
      <c r="BK47" s="3" t="s">
        <v>102</v>
      </c>
      <c r="BL47" s="3" t="s">
        <v>130</v>
      </c>
    </row>
    <row r="48" spans="1:64" ht="12.75" customHeight="1">
      <c r="A48" s="3">
        <v>73</v>
      </c>
      <c r="B48" s="3">
        <v>0</v>
      </c>
      <c r="C48" s="3">
        <v>0</v>
      </c>
      <c r="D48" s="3">
        <v>0</v>
      </c>
      <c r="E48" s="3">
        <v>0</v>
      </c>
      <c r="F48" s="3">
        <v>0</v>
      </c>
      <c r="G48" s="3">
        <v>0</v>
      </c>
      <c r="H48" s="3">
        <v>0</v>
      </c>
      <c r="I48" s="3">
        <v>0</v>
      </c>
      <c r="J48" s="3">
        <v>1986</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4">
        <v>43682.765034722201</v>
      </c>
      <c r="AF48" s="4">
        <v>43682.765034722201</v>
      </c>
      <c r="AG48" s="3">
        <v>1</v>
      </c>
      <c r="AH48" s="3">
        <v>1</v>
      </c>
      <c r="AI48" s="3">
        <v>3</v>
      </c>
      <c r="AJ48" s="3" t="s">
        <v>135</v>
      </c>
      <c r="AK48" s="3">
        <v>1</v>
      </c>
      <c r="AL48" s="3">
        <v>1</v>
      </c>
      <c r="AM48" s="3">
        <v>1</v>
      </c>
      <c r="AN48" s="3">
        <v>0</v>
      </c>
      <c r="AO48" s="3">
        <v>0</v>
      </c>
      <c r="AP48" s="3">
        <v>0</v>
      </c>
      <c r="AQ48" s="3">
        <v>0</v>
      </c>
      <c r="AR48" s="3">
        <v>0</v>
      </c>
      <c r="AS48" s="3">
        <v>0</v>
      </c>
      <c r="AT48" s="3">
        <v>0</v>
      </c>
      <c r="AU48" s="3">
        <v>0</v>
      </c>
      <c r="AV48" s="3">
        <v>0</v>
      </c>
      <c r="AW48" s="3"/>
      <c r="AX48" s="3">
        <v>1</v>
      </c>
      <c r="AY48" s="3">
        <v>0</v>
      </c>
      <c r="AZ48" s="3"/>
      <c r="BA48" s="3">
        <v>0</v>
      </c>
      <c r="BB48" s="3"/>
      <c r="BC48" s="3">
        <v>615513</v>
      </c>
      <c r="BD48" s="3" t="s">
        <v>211</v>
      </c>
      <c r="BE48" s="3" t="s">
        <v>293</v>
      </c>
      <c r="BF48" s="3" t="s">
        <v>160</v>
      </c>
      <c r="BG48" s="3" t="s">
        <v>294</v>
      </c>
      <c r="BH48" s="3">
        <v>13</v>
      </c>
      <c r="BI48" s="3">
        <v>6</v>
      </c>
      <c r="BJ48" s="3">
        <v>27</v>
      </c>
      <c r="BK48" s="3" t="s">
        <v>127</v>
      </c>
      <c r="BL48" s="3" t="s">
        <v>253</v>
      </c>
    </row>
    <row r="49" spans="1:64" ht="12.75" customHeight="1">
      <c r="A49" s="3">
        <v>74</v>
      </c>
      <c r="B49" s="3">
        <v>0</v>
      </c>
      <c r="C49" s="3">
        <v>0</v>
      </c>
      <c r="D49" s="3">
        <v>0</v>
      </c>
      <c r="E49" s="3">
        <v>0</v>
      </c>
      <c r="F49" s="3">
        <v>0</v>
      </c>
      <c r="G49" s="3">
        <v>0</v>
      </c>
      <c r="H49" s="3">
        <v>0</v>
      </c>
      <c r="I49" s="3">
        <v>0</v>
      </c>
      <c r="J49" s="3">
        <v>2118</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4">
        <v>43682.776805555601</v>
      </c>
      <c r="AF49" s="4">
        <v>43682.776805555601</v>
      </c>
      <c r="AG49" s="3">
        <v>1</v>
      </c>
      <c r="AH49" s="3">
        <v>3</v>
      </c>
      <c r="AI49" s="3">
        <v>0</v>
      </c>
      <c r="AJ49" s="3" t="s">
        <v>104</v>
      </c>
      <c r="AK49" s="3">
        <v>5</v>
      </c>
      <c r="AL49" s="3">
        <v>0</v>
      </c>
      <c r="AM49" s="3">
        <v>1</v>
      </c>
      <c r="AN49" s="3">
        <v>0</v>
      </c>
      <c r="AO49" s="3">
        <v>0</v>
      </c>
      <c r="AP49" s="3">
        <v>0</v>
      </c>
      <c r="AQ49" s="3">
        <v>0</v>
      </c>
      <c r="AR49" s="3">
        <v>0</v>
      </c>
      <c r="AS49" s="3">
        <v>0</v>
      </c>
      <c r="AT49" s="3">
        <v>0</v>
      </c>
      <c r="AU49" s="3">
        <v>0</v>
      </c>
      <c r="AV49" s="3">
        <v>0</v>
      </c>
      <c r="AW49" s="3" t="s">
        <v>295</v>
      </c>
      <c r="AX49" s="3">
        <v>1</v>
      </c>
      <c r="AY49" s="3">
        <v>0</v>
      </c>
      <c r="AZ49" s="3"/>
      <c r="BA49" s="3">
        <v>0</v>
      </c>
      <c r="BB49" s="3"/>
      <c r="BC49" s="3">
        <v>561666</v>
      </c>
      <c r="BD49" s="3" t="s">
        <v>239</v>
      </c>
      <c r="BE49" s="3" t="s">
        <v>296</v>
      </c>
      <c r="BF49" s="3" t="s">
        <v>100</v>
      </c>
      <c r="BG49" s="3" t="s">
        <v>297</v>
      </c>
      <c r="BH49" s="3">
        <v>34</v>
      </c>
      <c r="BI49" s="3">
        <v>1</v>
      </c>
      <c r="BJ49" s="3">
        <v>1</v>
      </c>
      <c r="BK49" s="3" t="s">
        <v>127</v>
      </c>
      <c r="BL49" s="3" t="s">
        <v>124</v>
      </c>
    </row>
    <row r="50" spans="1:64" ht="12.75" customHeight="1">
      <c r="A50" s="3">
        <v>76</v>
      </c>
      <c r="B50" s="3">
        <v>0</v>
      </c>
      <c r="C50" s="3">
        <v>0</v>
      </c>
      <c r="D50" s="3">
        <v>0</v>
      </c>
      <c r="E50" s="3">
        <v>0</v>
      </c>
      <c r="F50" s="3">
        <v>0</v>
      </c>
      <c r="G50" s="3">
        <v>0</v>
      </c>
      <c r="H50" s="3">
        <v>0</v>
      </c>
      <c r="I50" s="3">
        <v>0</v>
      </c>
      <c r="J50" s="3">
        <v>607</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4">
        <v>43682.7809375</v>
      </c>
      <c r="AF50" s="4">
        <v>43682.7809375</v>
      </c>
      <c r="AG50" s="3">
        <v>1</v>
      </c>
      <c r="AH50" s="3">
        <v>1</v>
      </c>
      <c r="AI50" s="3">
        <v>1</v>
      </c>
      <c r="AJ50" s="3" t="s">
        <v>104</v>
      </c>
      <c r="AK50" s="3">
        <v>5</v>
      </c>
      <c r="AL50" s="3">
        <v>5</v>
      </c>
      <c r="AM50" s="3">
        <v>1</v>
      </c>
      <c r="AN50" s="3">
        <v>0</v>
      </c>
      <c r="AO50" s="3">
        <v>0</v>
      </c>
      <c r="AP50" s="3">
        <v>0</v>
      </c>
      <c r="AQ50" s="3">
        <v>0</v>
      </c>
      <c r="AR50" s="3">
        <v>0</v>
      </c>
      <c r="AS50" s="3">
        <v>0</v>
      </c>
      <c r="AT50" s="3">
        <v>0</v>
      </c>
      <c r="AU50" s="3">
        <v>0</v>
      </c>
      <c r="AV50" s="3">
        <v>0</v>
      </c>
      <c r="AW50" s="3"/>
      <c r="AX50" s="3">
        <v>1</v>
      </c>
      <c r="AY50" s="3">
        <v>0</v>
      </c>
      <c r="AZ50" s="3"/>
      <c r="BA50" s="3">
        <v>0</v>
      </c>
      <c r="BB50" s="3"/>
      <c r="BC50" s="3">
        <v>618364</v>
      </c>
      <c r="BD50" s="3" t="s">
        <v>148</v>
      </c>
      <c r="BE50" s="3" t="s">
        <v>298</v>
      </c>
      <c r="BF50" s="3" t="s">
        <v>121</v>
      </c>
      <c r="BG50" s="3" t="s">
        <v>299</v>
      </c>
      <c r="BH50" s="3">
        <v>12</v>
      </c>
      <c r="BI50" s="3">
        <v>4</v>
      </c>
      <c r="BJ50" s="3">
        <v>23</v>
      </c>
      <c r="BK50" s="3" t="s">
        <v>102</v>
      </c>
      <c r="BL50" s="3" t="s">
        <v>300</v>
      </c>
    </row>
    <row r="51" spans="1:64" ht="12.75" customHeight="1">
      <c r="A51" s="3">
        <v>16</v>
      </c>
      <c r="B51" s="3">
        <v>0</v>
      </c>
      <c r="C51" s="3">
        <v>0</v>
      </c>
      <c r="D51" s="3">
        <v>0</v>
      </c>
      <c r="E51" s="3">
        <v>0</v>
      </c>
      <c r="F51" s="3">
        <v>0</v>
      </c>
      <c r="G51" s="3">
        <v>0</v>
      </c>
      <c r="H51" s="3">
        <v>0</v>
      </c>
      <c r="I51" s="3">
        <v>0</v>
      </c>
      <c r="J51" s="3">
        <v>1330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4">
        <v>43682.801053240699</v>
      </c>
      <c r="AF51" s="4">
        <v>43682.801053240699</v>
      </c>
      <c r="AG51" s="3">
        <v>1</v>
      </c>
      <c r="AH51" s="3">
        <v>1</v>
      </c>
      <c r="AI51" s="3">
        <v>1</v>
      </c>
      <c r="AJ51" s="3" t="s">
        <v>104</v>
      </c>
      <c r="AK51" s="3">
        <v>5</v>
      </c>
      <c r="AL51" s="3">
        <v>5</v>
      </c>
      <c r="AM51" s="3">
        <v>1</v>
      </c>
      <c r="AN51" s="3">
        <v>0</v>
      </c>
      <c r="AO51" s="3">
        <v>0</v>
      </c>
      <c r="AP51" s="3">
        <v>0</v>
      </c>
      <c r="AQ51" s="3">
        <v>0</v>
      </c>
      <c r="AR51" s="3">
        <v>0</v>
      </c>
      <c r="AS51" s="3">
        <v>0</v>
      </c>
      <c r="AT51" s="3">
        <v>0</v>
      </c>
      <c r="AU51" s="3">
        <v>0</v>
      </c>
      <c r="AV51" s="3">
        <v>0</v>
      </c>
      <c r="AW51" s="3"/>
      <c r="AX51" s="3">
        <v>1</v>
      </c>
      <c r="AY51" s="3">
        <v>0</v>
      </c>
      <c r="AZ51" s="3"/>
      <c r="BA51" s="3">
        <v>0</v>
      </c>
      <c r="BB51" s="3" t="s">
        <v>301</v>
      </c>
      <c r="BC51" s="3">
        <v>619864</v>
      </c>
      <c r="BD51" s="3" t="s">
        <v>100</v>
      </c>
      <c r="BE51" s="3" t="s">
        <v>302</v>
      </c>
      <c r="BF51" s="3" t="s">
        <v>190</v>
      </c>
      <c r="BG51" s="3" t="s">
        <v>303</v>
      </c>
      <c r="BH51" s="3">
        <v>15</v>
      </c>
      <c r="BI51" s="3">
        <v>1</v>
      </c>
      <c r="BJ51" s="3">
        <v>2</v>
      </c>
      <c r="BK51" s="3" t="s">
        <v>109</v>
      </c>
      <c r="BL51" s="3" t="s">
        <v>158</v>
      </c>
    </row>
    <row r="52" spans="1:64" ht="12.75" customHeight="1">
      <c r="A52" s="3">
        <v>77</v>
      </c>
      <c r="B52" s="3">
        <v>0</v>
      </c>
      <c r="C52" s="3">
        <v>0</v>
      </c>
      <c r="D52" s="3">
        <v>0</v>
      </c>
      <c r="E52" s="3">
        <v>0</v>
      </c>
      <c r="F52" s="3">
        <v>0</v>
      </c>
      <c r="G52" s="3">
        <v>0</v>
      </c>
      <c r="H52" s="3">
        <v>0</v>
      </c>
      <c r="I52" s="3">
        <v>0</v>
      </c>
      <c r="J52" s="3">
        <v>52</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4">
        <v>43682.809525463003</v>
      </c>
      <c r="AF52" s="4">
        <v>43682.809525463003</v>
      </c>
      <c r="AG52" s="3">
        <v>1</v>
      </c>
      <c r="AH52" s="3">
        <v>0</v>
      </c>
      <c r="AI52" s="3">
        <v>0</v>
      </c>
      <c r="AJ52" s="3"/>
      <c r="AK52" s="3">
        <v>5</v>
      </c>
      <c r="AL52" s="3">
        <v>0</v>
      </c>
      <c r="AM52" s="3">
        <v>1</v>
      </c>
      <c r="AN52" s="3">
        <v>0</v>
      </c>
      <c r="AO52" s="3">
        <v>0</v>
      </c>
      <c r="AP52" s="3">
        <v>0</v>
      </c>
      <c r="AQ52" s="3">
        <v>0</v>
      </c>
      <c r="AR52" s="3">
        <v>0</v>
      </c>
      <c r="AS52" s="3">
        <v>0</v>
      </c>
      <c r="AT52" s="3">
        <v>0</v>
      </c>
      <c r="AU52" s="3">
        <v>0</v>
      </c>
      <c r="AV52" s="3">
        <v>0</v>
      </c>
      <c r="AW52" s="3"/>
      <c r="AX52" s="3">
        <v>1</v>
      </c>
      <c r="AY52" s="3">
        <v>0</v>
      </c>
      <c r="AZ52" s="3"/>
      <c r="BA52" s="3">
        <v>0</v>
      </c>
      <c r="BB52" s="3"/>
      <c r="BC52" s="3">
        <v>619819</v>
      </c>
      <c r="BD52" s="3" t="s">
        <v>304</v>
      </c>
      <c r="BE52" s="3" t="s">
        <v>305</v>
      </c>
      <c r="BF52" s="3" t="s">
        <v>306</v>
      </c>
      <c r="BG52" s="3" t="s">
        <v>164</v>
      </c>
      <c r="BH52" s="3">
        <v>15</v>
      </c>
      <c r="BI52" s="3">
        <v>8</v>
      </c>
      <c r="BJ52" s="3">
        <v>12</v>
      </c>
      <c r="BK52" s="3" t="s">
        <v>109</v>
      </c>
      <c r="BL52" s="3" t="s">
        <v>307</v>
      </c>
    </row>
    <row r="53" spans="1:64" ht="12.75" customHeight="1">
      <c r="A53" s="3">
        <v>8</v>
      </c>
      <c r="B53" s="3">
        <v>0</v>
      </c>
      <c r="C53" s="3">
        <v>0</v>
      </c>
      <c r="D53" s="3">
        <v>0</v>
      </c>
      <c r="E53" s="3">
        <v>0</v>
      </c>
      <c r="F53" s="3">
        <v>0</v>
      </c>
      <c r="G53" s="3">
        <v>0</v>
      </c>
      <c r="H53" s="3">
        <v>0</v>
      </c>
      <c r="I53" s="3">
        <v>0</v>
      </c>
      <c r="J53" s="3">
        <v>1816</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v>0</v>
      </c>
      <c r="AE53" s="4">
        <v>43682.872997685197</v>
      </c>
      <c r="AF53" s="4">
        <v>43682.872997685197</v>
      </c>
      <c r="AG53" s="3">
        <v>1</v>
      </c>
      <c r="AH53" s="3">
        <v>1</v>
      </c>
      <c r="AI53" s="3">
        <v>1</v>
      </c>
      <c r="AJ53" s="3" t="s">
        <v>104</v>
      </c>
      <c r="AK53" s="3">
        <v>5</v>
      </c>
      <c r="AL53" s="3">
        <v>5</v>
      </c>
      <c r="AM53" s="3">
        <v>1</v>
      </c>
      <c r="AN53" s="3">
        <v>0</v>
      </c>
      <c r="AO53" s="3">
        <v>0</v>
      </c>
      <c r="AP53" s="3">
        <v>0</v>
      </c>
      <c r="AQ53" s="3">
        <v>0</v>
      </c>
      <c r="AR53" s="3">
        <v>0</v>
      </c>
      <c r="AS53" s="3">
        <v>0</v>
      </c>
      <c r="AT53" s="3">
        <v>0</v>
      </c>
      <c r="AU53" s="3">
        <v>0</v>
      </c>
      <c r="AV53" s="3">
        <v>0</v>
      </c>
      <c r="AW53" s="3" t="s">
        <v>308</v>
      </c>
      <c r="AX53" s="3">
        <v>1</v>
      </c>
      <c r="AY53" s="3">
        <v>0</v>
      </c>
      <c r="AZ53" s="3"/>
      <c r="BA53" s="3">
        <v>0</v>
      </c>
      <c r="BB53" s="3"/>
      <c r="BC53" s="3">
        <v>618499</v>
      </c>
      <c r="BD53" s="3" t="s">
        <v>177</v>
      </c>
      <c r="BE53" s="3" t="s">
        <v>309</v>
      </c>
      <c r="BF53" s="3" t="s">
        <v>100</v>
      </c>
      <c r="BG53" s="3" t="s">
        <v>171</v>
      </c>
      <c r="BH53" s="3">
        <v>16</v>
      </c>
      <c r="BI53" s="3">
        <v>4</v>
      </c>
      <c r="BJ53" s="3">
        <v>3</v>
      </c>
      <c r="BK53" s="3" t="s">
        <v>102</v>
      </c>
      <c r="BL53" s="3" t="s">
        <v>239</v>
      </c>
    </row>
    <row r="54" spans="1:64" ht="12.75" customHeight="1">
      <c r="A54" s="3">
        <v>80</v>
      </c>
      <c r="B54" s="3">
        <v>0</v>
      </c>
      <c r="C54" s="3">
        <v>0</v>
      </c>
      <c r="D54" s="3">
        <v>0</v>
      </c>
      <c r="E54" s="3">
        <v>0</v>
      </c>
      <c r="F54" s="3">
        <v>0</v>
      </c>
      <c r="G54" s="3">
        <v>0</v>
      </c>
      <c r="H54" s="3">
        <v>0</v>
      </c>
      <c r="I54" s="3">
        <v>0</v>
      </c>
      <c r="J54" s="3">
        <v>1858</v>
      </c>
      <c r="K54" s="3">
        <v>0</v>
      </c>
      <c r="L54" s="3">
        <v>0</v>
      </c>
      <c r="M54" s="3">
        <v>0</v>
      </c>
      <c r="N54" s="3">
        <v>0</v>
      </c>
      <c r="O54" s="3">
        <v>0</v>
      </c>
      <c r="P54" s="3">
        <v>0</v>
      </c>
      <c r="Q54" s="3">
        <v>0</v>
      </c>
      <c r="R54" s="3">
        <v>0</v>
      </c>
      <c r="S54" s="3">
        <v>0</v>
      </c>
      <c r="T54" s="3">
        <v>0</v>
      </c>
      <c r="U54" s="3">
        <v>0</v>
      </c>
      <c r="V54" s="3">
        <v>0</v>
      </c>
      <c r="W54" s="3">
        <v>0</v>
      </c>
      <c r="X54" s="3">
        <v>0</v>
      </c>
      <c r="Y54" s="3">
        <v>0</v>
      </c>
      <c r="Z54" s="3">
        <v>0</v>
      </c>
      <c r="AA54" s="3">
        <v>0</v>
      </c>
      <c r="AB54" s="3">
        <v>0</v>
      </c>
      <c r="AC54" s="3">
        <v>0</v>
      </c>
      <c r="AD54" s="3">
        <v>0</v>
      </c>
      <c r="AE54" s="4">
        <v>43682.913333333301</v>
      </c>
      <c r="AF54" s="4">
        <v>43682.913333333301</v>
      </c>
      <c r="AG54" s="3">
        <v>1</v>
      </c>
      <c r="AH54" s="3">
        <v>1</v>
      </c>
      <c r="AI54" s="3">
        <v>2</v>
      </c>
      <c r="AJ54" s="3" t="s">
        <v>104</v>
      </c>
      <c r="AK54" s="3">
        <v>5</v>
      </c>
      <c r="AL54" s="3">
        <v>5</v>
      </c>
      <c r="AM54" s="3">
        <v>1</v>
      </c>
      <c r="AN54" s="3">
        <v>0</v>
      </c>
      <c r="AO54" s="3">
        <v>0</v>
      </c>
      <c r="AP54" s="3">
        <v>0</v>
      </c>
      <c r="AQ54" s="3">
        <v>0</v>
      </c>
      <c r="AR54" s="3">
        <v>0</v>
      </c>
      <c r="AS54" s="3">
        <v>0</v>
      </c>
      <c r="AT54" s="3">
        <v>0</v>
      </c>
      <c r="AU54" s="3">
        <v>0</v>
      </c>
      <c r="AV54" s="3">
        <v>0</v>
      </c>
      <c r="AW54" s="3"/>
      <c r="AX54" s="3">
        <v>1</v>
      </c>
      <c r="AY54" s="3">
        <v>0</v>
      </c>
      <c r="AZ54" s="3"/>
      <c r="BA54" s="3">
        <v>0</v>
      </c>
      <c r="BB54" s="3"/>
      <c r="BC54" s="3">
        <v>621037</v>
      </c>
      <c r="BD54" s="3" t="s">
        <v>239</v>
      </c>
      <c r="BE54" s="3" t="s">
        <v>310</v>
      </c>
      <c r="BF54" s="3" t="s">
        <v>311</v>
      </c>
      <c r="BG54" s="3" t="s">
        <v>312</v>
      </c>
      <c r="BH54" s="3">
        <v>11</v>
      </c>
      <c r="BI54" s="3">
        <v>6</v>
      </c>
      <c r="BJ54" s="3">
        <v>23</v>
      </c>
      <c r="BK54" s="3" t="s">
        <v>102</v>
      </c>
      <c r="BL54" s="3" t="s">
        <v>313</v>
      </c>
    </row>
    <row r="55" spans="1:64" ht="12.75" customHeight="1">
      <c r="A55" s="3">
        <v>81</v>
      </c>
      <c r="B55" s="3">
        <v>0</v>
      </c>
      <c r="C55" s="3">
        <v>0</v>
      </c>
      <c r="D55" s="3">
        <v>0</v>
      </c>
      <c r="E55" s="3">
        <v>0</v>
      </c>
      <c r="F55" s="3">
        <v>0</v>
      </c>
      <c r="G55" s="3">
        <v>0</v>
      </c>
      <c r="H55" s="3">
        <v>0</v>
      </c>
      <c r="I55" s="3">
        <v>0</v>
      </c>
      <c r="J55" s="3">
        <v>1902</v>
      </c>
      <c r="K55" s="3">
        <v>0</v>
      </c>
      <c r="L55" s="3">
        <v>0</v>
      </c>
      <c r="M55" s="3">
        <v>0</v>
      </c>
      <c r="N55" s="3">
        <v>0</v>
      </c>
      <c r="O55" s="3">
        <v>0</v>
      </c>
      <c r="P55" s="3">
        <v>0</v>
      </c>
      <c r="Q55" s="3">
        <v>0</v>
      </c>
      <c r="R55" s="3">
        <v>0</v>
      </c>
      <c r="S55" s="3">
        <v>0</v>
      </c>
      <c r="T55" s="3">
        <v>0</v>
      </c>
      <c r="U55" s="3">
        <v>0</v>
      </c>
      <c r="V55" s="3">
        <v>0</v>
      </c>
      <c r="W55" s="3">
        <v>0</v>
      </c>
      <c r="X55" s="3">
        <v>0</v>
      </c>
      <c r="Y55" s="3">
        <v>0</v>
      </c>
      <c r="Z55" s="3">
        <v>0</v>
      </c>
      <c r="AA55" s="3">
        <v>0</v>
      </c>
      <c r="AB55" s="3">
        <v>0</v>
      </c>
      <c r="AC55" s="3">
        <v>0</v>
      </c>
      <c r="AD55" s="3">
        <v>0</v>
      </c>
      <c r="AE55" s="4">
        <v>43682.936770833301</v>
      </c>
      <c r="AF55" s="4">
        <v>43682.936770833301</v>
      </c>
      <c r="AG55" s="3">
        <v>1</v>
      </c>
      <c r="AH55" s="3">
        <v>0</v>
      </c>
      <c r="AI55" s="3">
        <v>0</v>
      </c>
      <c r="AJ55" s="3" t="s">
        <v>104</v>
      </c>
      <c r="AK55" s="3">
        <v>0</v>
      </c>
      <c r="AL55" s="3">
        <v>0</v>
      </c>
      <c r="AM55" s="3">
        <v>1</v>
      </c>
      <c r="AN55" s="3">
        <v>0</v>
      </c>
      <c r="AO55" s="3">
        <v>0</v>
      </c>
      <c r="AP55" s="3">
        <v>0</v>
      </c>
      <c r="AQ55" s="3">
        <v>0</v>
      </c>
      <c r="AR55" s="3">
        <v>0</v>
      </c>
      <c r="AS55" s="3">
        <v>0</v>
      </c>
      <c r="AT55" s="3">
        <v>0</v>
      </c>
      <c r="AU55" s="3">
        <v>0</v>
      </c>
      <c r="AV55" s="3">
        <v>0</v>
      </c>
      <c r="AW55" s="3"/>
      <c r="AX55" s="3">
        <v>1</v>
      </c>
      <c r="AY55" s="3">
        <v>0</v>
      </c>
      <c r="AZ55" s="3"/>
      <c r="BA55" s="3">
        <v>0</v>
      </c>
      <c r="BB55" s="3"/>
      <c r="BC55" s="3">
        <v>567156</v>
      </c>
      <c r="BD55" s="3" t="s">
        <v>100</v>
      </c>
      <c r="BE55" s="3" t="s">
        <v>314</v>
      </c>
      <c r="BF55" s="3" t="s">
        <v>132</v>
      </c>
      <c r="BG55" s="3" t="s">
        <v>315</v>
      </c>
      <c r="BH55" s="3">
        <v>30</v>
      </c>
      <c r="BI55" s="3">
        <v>1</v>
      </c>
      <c r="BJ55" s="3">
        <v>19</v>
      </c>
      <c r="BK55" s="3" t="s">
        <v>102</v>
      </c>
      <c r="BL55" s="3" t="s">
        <v>316</v>
      </c>
    </row>
    <row r="56" spans="1:64" ht="12.75" customHeight="1">
      <c r="A56" s="3">
        <v>83</v>
      </c>
      <c r="B56" s="3">
        <v>0</v>
      </c>
      <c r="C56" s="3">
        <v>0</v>
      </c>
      <c r="D56" s="3">
        <v>0</v>
      </c>
      <c r="E56" s="3">
        <v>0</v>
      </c>
      <c r="F56" s="3">
        <v>0</v>
      </c>
      <c r="G56" s="3">
        <v>0</v>
      </c>
      <c r="H56" s="3">
        <v>0</v>
      </c>
      <c r="I56" s="3">
        <v>0</v>
      </c>
      <c r="J56" s="3">
        <v>1886</v>
      </c>
      <c r="K56" s="3">
        <v>0</v>
      </c>
      <c r="L56" s="3">
        <v>0</v>
      </c>
      <c r="M56" s="3">
        <v>0</v>
      </c>
      <c r="N56" s="3">
        <v>0</v>
      </c>
      <c r="O56" s="3">
        <v>0</v>
      </c>
      <c r="P56" s="3">
        <v>0</v>
      </c>
      <c r="Q56" s="3">
        <v>0</v>
      </c>
      <c r="R56" s="3">
        <v>0</v>
      </c>
      <c r="S56" s="3">
        <v>0</v>
      </c>
      <c r="T56" s="3">
        <v>0</v>
      </c>
      <c r="U56" s="3">
        <v>0</v>
      </c>
      <c r="V56" s="3">
        <v>0</v>
      </c>
      <c r="W56" s="3">
        <v>0</v>
      </c>
      <c r="X56" s="3">
        <v>0</v>
      </c>
      <c r="Y56" s="3">
        <v>0</v>
      </c>
      <c r="Z56" s="3">
        <v>0</v>
      </c>
      <c r="AA56" s="3">
        <v>0</v>
      </c>
      <c r="AB56" s="3">
        <v>0</v>
      </c>
      <c r="AC56" s="3">
        <v>0</v>
      </c>
      <c r="AD56" s="3">
        <v>0</v>
      </c>
      <c r="AE56" s="4">
        <v>43683.017719907402</v>
      </c>
      <c r="AF56" s="4">
        <v>43683.017719907402</v>
      </c>
      <c r="AG56" s="3">
        <v>1</v>
      </c>
      <c r="AH56" s="3">
        <v>1</v>
      </c>
      <c r="AI56" s="3">
        <v>1</v>
      </c>
      <c r="AJ56" s="3" t="s">
        <v>104</v>
      </c>
      <c r="AK56" s="3">
        <v>5</v>
      </c>
      <c r="AL56" s="3">
        <v>2</v>
      </c>
      <c r="AM56" s="3">
        <v>1</v>
      </c>
      <c r="AN56" s="3">
        <v>0</v>
      </c>
      <c r="AO56" s="3">
        <v>0</v>
      </c>
      <c r="AP56" s="3">
        <v>0</v>
      </c>
      <c r="AQ56" s="3">
        <v>0</v>
      </c>
      <c r="AR56" s="3">
        <v>0</v>
      </c>
      <c r="AS56" s="3">
        <v>0</v>
      </c>
      <c r="AT56" s="3">
        <v>0</v>
      </c>
      <c r="AU56" s="3">
        <v>0</v>
      </c>
      <c r="AV56" s="3">
        <v>0</v>
      </c>
      <c r="AW56" s="3"/>
      <c r="AX56" s="3">
        <v>1</v>
      </c>
      <c r="AY56" s="3">
        <v>0</v>
      </c>
      <c r="AZ56" s="3"/>
      <c r="BA56" s="3">
        <v>0</v>
      </c>
      <c r="BB56" s="3"/>
      <c r="BC56" s="3">
        <v>614351</v>
      </c>
      <c r="BD56" s="3" t="s">
        <v>103</v>
      </c>
      <c r="BE56" s="3" t="s">
        <v>317</v>
      </c>
      <c r="BF56" s="3" t="s">
        <v>318</v>
      </c>
      <c r="BG56" s="3" t="s">
        <v>319</v>
      </c>
      <c r="BH56" s="3">
        <v>12</v>
      </c>
      <c r="BI56" s="3">
        <v>9</v>
      </c>
      <c r="BJ56" s="3">
        <v>4</v>
      </c>
      <c r="BK56" s="3" t="s">
        <v>102</v>
      </c>
      <c r="BL56" s="3" t="s">
        <v>242</v>
      </c>
    </row>
    <row r="57" spans="1:64" ht="12.75" customHeight="1">
      <c r="A57" s="3">
        <v>84</v>
      </c>
      <c r="B57" s="3">
        <v>3</v>
      </c>
      <c r="C57" s="3">
        <v>0</v>
      </c>
      <c r="D57" s="3">
        <v>0</v>
      </c>
      <c r="E57" s="3">
        <v>0</v>
      </c>
      <c r="F57" s="3">
        <v>0</v>
      </c>
      <c r="G57" s="3">
        <v>0</v>
      </c>
      <c r="H57" s="3">
        <v>0</v>
      </c>
      <c r="I57" s="3">
        <v>0</v>
      </c>
      <c r="J57" s="3">
        <v>530</v>
      </c>
      <c r="K57" s="3">
        <v>0</v>
      </c>
      <c r="L57" s="3">
        <v>0</v>
      </c>
      <c r="M57" s="3">
        <v>0</v>
      </c>
      <c r="N57" s="3">
        <v>0</v>
      </c>
      <c r="O57" s="3">
        <v>0</v>
      </c>
      <c r="P57" s="3">
        <v>0</v>
      </c>
      <c r="Q57" s="3">
        <v>0</v>
      </c>
      <c r="R57" s="3">
        <v>0</v>
      </c>
      <c r="S57" s="3">
        <v>0</v>
      </c>
      <c r="T57" s="3">
        <v>0</v>
      </c>
      <c r="U57" s="3">
        <v>0</v>
      </c>
      <c r="V57" s="3">
        <v>0</v>
      </c>
      <c r="W57" s="3">
        <v>0</v>
      </c>
      <c r="X57" s="3">
        <v>0</v>
      </c>
      <c r="Y57" s="3">
        <v>0</v>
      </c>
      <c r="Z57" s="3">
        <v>0</v>
      </c>
      <c r="AA57" s="3">
        <v>0</v>
      </c>
      <c r="AB57" s="3">
        <v>0</v>
      </c>
      <c r="AC57" s="3">
        <v>0</v>
      </c>
      <c r="AD57" s="3">
        <v>0</v>
      </c>
      <c r="AE57" s="4">
        <v>43683.4286111111</v>
      </c>
      <c r="AF57" s="4">
        <v>43683.4286111111</v>
      </c>
      <c r="AG57" s="3">
        <v>1</v>
      </c>
      <c r="AH57" s="3">
        <v>1</v>
      </c>
      <c r="AI57" s="3">
        <v>2</v>
      </c>
      <c r="AJ57" s="3" t="s">
        <v>104</v>
      </c>
      <c r="AK57" s="3">
        <v>5</v>
      </c>
      <c r="AL57" s="3">
        <v>0</v>
      </c>
      <c r="AM57" s="3">
        <v>1</v>
      </c>
      <c r="AN57" s="3">
        <v>1</v>
      </c>
      <c r="AO57" s="3">
        <v>0</v>
      </c>
      <c r="AP57" s="3">
        <v>0</v>
      </c>
      <c r="AQ57" s="3">
        <v>0</v>
      </c>
      <c r="AR57" s="3">
        <v>0</v>
      </c>
      <c r="AS57" s="3">
        <v>0</v>
      </c>
      <c r="AT57" s="3">
        <v>0</v>
      </c>
      <c r="AU57" s="3">
        <v>0</v>
      </c>
      <c r="AV57" s="3">
        <v>0</v>
      </c>
      <c r="AW57" s="3" t="s">
        <v>320</v>
      </c>
      <c r="AX57" s="3">
        <v>1</v>
      </c>
      <c r="AY57" s="3">
        <v>0</v>
      </c>
      <c r="AZ57" s="3"/>
      <c r="BA57" s="3">
        <v>0</v>
      </c>
      <c r="BB57" s="3"/>
      <c r="BC57" s="3">
        <v>619011</v>
      </c>
      <c r="BD57" s="3" t="s">
        <v>321</v>
      </c>
      <c r="BE57" s="3" t="s">
        <v>322</v>
      </c>
      <c r="BF57" s="3" t="s">
        <v>160</v>
      </c>
      <c r="BG57" s="3" t="s">
        <v>323</v>
      </c>
      <c r="BH57" s="3">
        <v>12</v>
      </c>
      <c r="BI57" s="3">
        <v>11</v>
      </c>
      <c r="BJ57" s="3">
        <v>1</v>
      </c>
      <c r="BK57" s="3" t="s">
        <v>127</v>
      </c>
      <c r="BL57" s="3" t="s">
        <v>324</v>
      </c>
    </row>
    <row r="58" spans="1:64" ht="12.75" customHeight="1">
      <c r="A58" s="3">
        <v>86</v>
      </c>
      <c r="B58" s="3">
        <v>0</v>
      </c>
      <c r="C58" s="3">
        <v>0</v>
      </c>
      <c r="D58" s="3">
        <v>0</v>
      </c>
      <c r="E58" s="3">
        <v>0</v>
      </c>
      <c r="F58" s="3">
        <v>0</v>
      </c>
      <c r="G58" s="3">
        <v>0</v>
      </c>
      <c r="H58" s="3">
        <v>0</v>
      </c>
      <c r="I58" s="3">
        <v>0</v>
      </c>
      <c r="J58" s="3">
        <v>1615</v>
      </c>
      <c r="K58" s="3">
        <v>0</v>
      </c>
      <c r="L58" s="3">
        <v>0</v>
      </c>
      <c r="M58" s="3">
        <v>0</v>
      </c>
      <c r="N58" s="3">
        <v>0</v>
      </c>
      <c r="O58" s="3">
        <v>0</v>
      </c>
      <c r="P58" s="3">
        <v>0</v>
      </c>
      <c r="Q58" s="3">
        <v>0</v>
      </c>
      <c r="R58" s="3">
        <v>0</v>
      </c>
      <c r="S58" s="3">
        <v>0</v>
      </c>
      <c r="T58" s="3">
        <v>0</v>
      </c>
      <c r="U58" s="3">
        <v>0</v>
      </c>
      <c r="V58" s="3">
        <v>0</v>
      </c>
      <c r="W58" s="3">
        <v>0</v>
      </c>
      <c r="X58" s="3">
        <v>0</v>
      </c>
      <c r="Y58" s="3">
        <v>0</v>
      </c>
      <c r="Z58" s="3">
        <v>0</v>
      </c>
      <c r="AA58" s="3">
        <v>0</v>
      </c>
      <c r="AB58" s="3">
        <v>0</v>
      </c>
      <c r="AC58" s="3">
        <v>0</v>
      </c>
      <c r="AD58" s="3">
        <v>0</v>
      </c>
      <c r="AE58" s="4">
        <v>43683.449131944399</v>
      </c>
      <c r="AF58" s="4">
        <v>43683.449131944399</v>
      </c>
      <c r="AG58" s="3">
        <v>1</v>
      </c>
      <c r="AH58" s="3">
        <v>1</v>
      </c>
      <c r="AI58" s="3">
        <v>3</v>
      </c>
      <c r="AJ58" s="3" t="s">
        <v>104</v>
      </c>
      <c r="AK58" s="3">
        <v>5</v>
      </c>
      <c r="AL58" s="3">
        <v>5</v>
      </c>
      <c r="AM58" s="3">
        <v>1</v>
      </c>
      <c r="AN58" s="3">
        <v>0</v>
      </c>
      <c r="AO58" s="3">
        <v>0</v>
      </c>
      <c r="AP58" s="3">
        <v>0</v>
      </c>
      <c r="AQ58" s="3">
        <v>0</v>
      </c>
      <c r="AR58" s="3">
        <v>0</v>
      </c>
      <c r="AS58" s="3">
        <v>0</v>
      </c>
      <c r="AT58" s="3">
        <v>0</v>
      </c>
      <c r="AU58" s="3">
        <v>0</v>
      </c>
      <c r="AV58" s="3">
        <v>0</v>
      </c>
      <c r="AW58" s="3"/>
      <c r="AX58" s="3">
        <v>1</v>
      </c>
      <c r="AY58" s="3">
        <v>0</v>
      </c>
      <c r="AZ58" s="3"/>
      <c r="BA58" s="3">
        <v>0</v>
      </c>
      <c r="BB58" s="3"/>
      <c r="BC58" s="3">
        <v>451007</v>
      </c>
      <c r="BD58" s="3" t="s">
        <v>325</v>
      </c>
      <c r="BE58" s="3" t="s">
        <v>326</v>
      </c>
      <c r="BF58" s="3" t="s">
        <v>327</v>
      </c>
      <c r="BG58" s="3" t="s">
        <v>328</v>
      </c>
      <c r="BH58" s="3">
        <v>22</v>
      </c>
      <c r="BI58" s="3">
        <v>10</v>
      </c>
      <c r="BJ58" s="3">
        <v>13</v>
      </c>
      <c r="BK58" s="3" t="s">
        <v>127</v>
      </c>
      <c r="BL58" s="3" t="s">
        <v>149</v>
      </c>
    </row>
    <row r="59" spans="1:64" ht="12.75" customHeight="1">
      <c r="A59" s="3">
        <v>87</v>
      </c>
      <c r="B59" s="3">
        <v>0</v>
      </c>
      <c r="C59" s="3">
        <v>0</v>
      </c>
      <c r="D59" s="3">
        <v>0</v>
      </c>
      <c r="E59" s="3">
        <v>0</v>
      </c>
      <c r="F59" s="3">
        <v>0</v>
      </c>
      <c r="G59" s="3">
        <v>0</v>
      </c>
      <c r="H59" s="3">
        <v>0</v>
      </c>
      <c r="I59" s="3">
        <v>0</v>
      </c>
      <c r="J59" s="3">
        <v>1365</v>
      </c>
      <c r="K59" s="3">
        <v>0</v>
      </c>
      <c r="L59" s="3">
        <v>0</v>
      </c>
      <c r="M59" s="3">
        <v>0</v>
      </c>
      <c r="N59" s="3">
        <v>0</v>
      </c>
      <c r="O59" s="3">
        <v>0</v>
      </c>
      <c r="P59" s="3">
        <v>0</v>
      </c>
      <c r="Q59" s="3">
        <v>0</v>
      </c>
      <c r="R59" s="3">
        <v>0</v>
      </c>
      <c r="S59" s="3">
        <v>0</v>
      </c>
      <c r="T59" s="3">
        <v>0</v>
      </c>
      <c r="U59" s="3">
        <v>0</v>
      </c>
      <c r="V59" s="3">
        <v>0</v>
      </c>
      <c r="W59" s="3">
        <v>0</v>
      </c>
      <c r="X59" s="3">
        <v>0</v>
      </c>
      <c r="Y59" s="3">
        <v>0</v>
      </c>
      <c r="Z59" s="3">
        <v>0</v>
      </c>
      <c r="AA59" s="3">
        <v>0</v>
      </c>
      <c r="AB59" s="3">
        <v>0</v>
      </c>
      <c r="AC59" s="3">
        <v>0</v>
      </c>
      <c r="AD59" s="3">
        <v>0</v>
      </c>
      <c r="AE59" s="4">
        <v>43683.4692013889</v>
      </c>
      <c r="AF59" s="4">
        <v>43683.4692013889</v>
      </c>
      <c r="AG59" s="3">
        <v>1</v>
      </c>
      <c r="AH59" s="3">
        <v>1</v>
      </c>
      <c r="AI59" s="3">
        <v>2</v>
      </c>
      <c r="AJ59" s="3" t="s">
        <v>329</v>
      </c>
      <c r="AK59" s="3">
        <v>5</v>
      </c>
      <c r="AL59" s="3">
        <v>5</v>
      </c>
      <c r="AM59" s="3">
        <v>1</v>
      </c>
      <c r="AN59" s="3">
        <v>0</v>
      </c>
      <c r="AO59" s="3">
        <v>0</v>
      </c>
      <c r="AP59" s="3">
        <v>0</v>
      </c>
      <c r="AQ59" s="3">
        <v>0</v>
      </c>
      <c r="AR59" s="3">
        <v>0</v>
      </c>
      <c r="AS59" s="3">
        <v>0</v>
      </c>
      <c r="AT59" s="3">
        <v>0</v>
      </c>
      <c r="AU59" s="3">
        <v>0</v>
      </c>
      <c r="AV59" s="3">
        <v>0</v>
      </c>
      <c r="AW59" s="3"/>
      <c r="AX59" s="3">
        <v>1</v>
      </c>
      <c r="AY59" s="3">
        <v>0</v>
      </c>
      <c r="AZ59" s="3"/>
      <c r="BA59" s="3">
        <v>0</v>
      </c>
      <c r="BB59" s="3"/>
      <c r="BC59" s="3">
        <v>576372</v>
      </c>
      <c r="BD59" s="3" t="s">
        <v>165</v>
      </c>
      <c r="BE59" s="3" t="s">
        <v>330</v>
      </c>
      <c r="BF59" s="3" t="s">
        <v>132</v>
      </c>
      <c r="BG59" s="3" t="s">
        <v>263</v>
      </c>
      <c r="BH59" s="3">
        <v>26</v>
      </c>
      <c r="BI59" s="3">
        <v>9</v>
      </c>
      <c r="BJ59" s="3">
        <v>18</v>
      </c>
      <c r="BK59" s="3" t="s">
        <v>331</v>
      </c>
      <c r="BL59" s="3" t="s">
        <v>148</v>
      </c>
    </row>
    <row r="60" spans="1:64" ht="12.75" customHeight="1">
      <c r="A60" s="3">
        <v>90</v>
      </c>
      <c r="B60" s="3">
        <v>0</v>
      </c>
      <c r="C60" s="3">
        <v>0</v>
      </c>
      <c r="D60" s="3">
        <v>0</v>
      </c>
      <c r="E60" s="3">
        <v>0</v>
      </c>
      <c r="F60" s="3">
        <v>0</v>
      </c>
      <c r="G60" s="3">
        <v>0</v>
      </c>
      <c r="H60" s="3">
        <v>0</v>
      </c>
      <c r="I60" s="3">
        <v>0</v>
      </c>
      <c r="J60" s="3">
        <v>94</v>
      </c>
      <c r="K60" s="3">
        <v>0</v>
      </c>
      <c r="L60" s="3">
        <v>0</v>
      </c>
      <c r="M60" s="3">
        <v>0</v>
      </c>
      <c r="N60" s="3">
        <v>0</v>
      </c>
      <c r="O60" s="3">
        <v>0</v>
      </c>
      <c r="P60" s="3">
        <v>0</v>
      </c>
      <c r="Q60" s="3">
        <v>0</v>
      </c>
      <c r="R60" s="3">
        <v>0</v>
      </c>
      <c r="S60" s="3">
        <v>0</v>
      </c>
      <c r="T60" s="3">
        <v>0</v>
      </c>
      <c r="U60" s="3">
        <v>0</v>
      </c>
      <c r="V60" s="3">
        <v>0</v>
      </c>
      <c r="W60" s="3">
        <v>0</v>
      </c>
      <c r="X60" s="3">
        <v>0</v>
      </c>
      <c r="Y60" s="3">
        <v>0</v>
      </c>
      <c r="Z60" s="3">
        <v>0</v>
      </c>
      <c r="AA60" s="3">
        <v>0</v>
      </c>
      <c r="AB60" s="3">
        <v>0</v>
      </c>
      <c r="AC60" s="3">
        <v>0</v>
      </c>
      <c r="AD60" s="3">
        <v>0</v>
      </c>
      <c r="AE60" s="4">
        <v>43683.5488541667</v>
      </c>
      <c r="AF60" s="4">
        <v>43683.5488541667</v>
      </c>
      <c r="AG60" s="3">
        <v>1</v>
      </c>
      <c r="AH60" s="3">
        <v>1</v>
      </c>
      <c r="AI60" s="3">
        <v>0</v>
      </c>
      <c r="AJ60" s="3" t="s">
        <v>104</v>
      </c>
      <c r="AK60" s="3">
        <v>5</v>
      </c>
      <c r="AL60" s="3">
        <v>0</v>
      </c>
      <c r="AM60" s="3">
        <v>0</v>
      </c>
      <c r="AN60" s="3">
        <v>0</v>
      </c>
      <c r="AO60" s="3">
        <v>0</v>
      </c>
      <c r="AP60" s="3">
        <v>0</v>
      </c>
      <c r="AQ60" s="3">
        <v>0</v>
      </c>
      <c r="AR60" s="3">
        <v>0</v>
      </c>
      <c r="AS60" s="3">
        <v>0</v>
      </c>
      <c r="AT60" s="3">
        <v>0</v>
      </c>
      <c r="AU60" s="3">
        <v>0</v>
      </c>
      <c r="AV60" s="3">
        <v>0</v>
      </c>
      <c r="AW60" s="3"/>
      <c r="AX60" s="3">
        <v>1</v>
      </c>
      <c r="AY60" s="3">
        <v>0</v>
      </c>
      <c r="AZ60" s="3"/>
      <c r="BA60" s="3">
        <v>0</v>
      </c>
      <c r="BB60" s="3" t="s">
        <v>332</v>
      </c>
      <c r="BC60" s="3">
        <v>559998</v>
      </c>
      <c r="BD60" s="3" t="s">
        <v>103</v>
      </c>
      <c r="BE60" s="3" t="s">
        <v>333</v>
      </c>
      <c r="BF60" s="3" t="s">
        <v>177</v>
      </c>
      <c r="BG60" s="3" t="s">
        <v>334</v>
      </c>
      <c r="BH60" s="3">
        <v>32</v>
      </c>
      <c r="BI60" s="3">
        <v>0</v>
      </c>
      <c r="BJ60" s="3">
        <v>1</v>
      </c>
      <c r="BK60" s="3" t="s">
        <v>127</v>
      </c>
      <c r="BL60" s="3" t="s">
        <v>124</v>
      </c>
    </row>
    <row r="61" spans="1:64" ht="12.75" customHeight="1">
      <c r="A61" s="3">
        <v>93</v>
      </c>
      <c r="B61" s="3">
        <v>0</v>
      </c>
      <c r="C61" s="3">
        <v>0</v>
      </c>
      <c r="D61" s="3">
        <v>0</v>
      </c>
      <c r="E61" s="3">
        <v>0</v>
      </c>
      <c r="F61" s="3">
        <v>0</v>
      </c>
      <c r="G61" s="3">
        <v>0</v>
      </c>
      <c r="H61" s="3">
        <v>0</v>
      </c>
      <c r="I61" s="3">
        <v>0</v>
      </c>
      <c r="J61" s="3">
        <v>2155</v>
      </c>
      <c r="K61" s="3">
        <v>0</v>
      </c>
      <c r="L61" s="3">
        <v>0</v>
      </c>
      <c r="M61" s="3">
        <v>0</v>
      </c>
      <c r="N61" s="3">
        <v>0</v>
      </c>
      <c r="O61" s="3">
        <v>0</v>
      </c>
      <c r="P61" s="3">
        <v>0</v>
      </c>
      <c r="Q61" s="3">
        <v>0</v>
      </c>
      <c r="R61" s="3">
        <v>0</v>
      </c>
      <c r="S61" s="3">
        <v>0</v>
      </c>
      <c r="T61" s="3">
        <v>0</v>
      </c>
      <c r="U61" s="3">
        <v>0</v>
      </c>
      <c r="V61" s="3">
        <v>0</v>
      </c>
      <c r="W61" s="3">
        <v>0</v>
      </c>
      <c r="X61" s="3">
        <v>0</v>
      </c>
      <c r="Y61" s="3">
        <v>0</v>
      </c>
      <c r="Z61" s="3">
        <v>0</v>
      </c>
      <c r="AA61" s="3">
        <v>0</v>
      </c>
      <c r="AB61" s="3">
        <v>0</v>
      </c>
      <c r="AC61" s="3">
        <v>0</v>
      </c>
      <c r="AD61" s="3">
        <v>0</v>
      </c>
      <c r="AE61" s="4">
        <v>43683.575914351903</v>
      </c>
      <c r="AF61" s="4">
        <v>43683.575914351903</v>
      </c>
      <c r="AG61" s="3">
        <v>1</v>
      </c>
      <c r="AH61" s="3">
        <v>1</v>
      </c>
      <c r="AI61" s="3">
        <v>2</v>
      </c>
      <c r="AJ61" s="3" t="s">
        <v>104</v>
      </c>
      <c r="AK61" s="3">
        <v>5</v>
      </c>
      <c r="AL61" s="3">
        <v>5</v>
      </c>
      <c r="AM61" s="3">
        <v>0</v>
      </c>
      <c r="AN61" s="3">
        <v>0</v>
      </c>
      <c r="AO61" s="3">
        <v>0</v>
      </c>
      <c r="AP61" s="3">
        <v>0</v>
      </c>
      <c r="AQ61" s="3">
        <v>0</v>
      </c>
      <c r="AR61" s="3">
        <v>0</v>
      </c>
      <c r="AS61" s="3">
        <v>0</v>
      </c>
      <c r="AT61" s="3">
        <v>0</v>
      </c>
      <c r="AU61" s="3">
        <v>0</v>
      </c>
      <c r="AV61" s="3">
        <v>0</v>
      </c>
      <c r="AW61" s="3"/>
      <c r="AX61" s="3">
        <v>1</v>
      </c>
      <c r="AY61" s="3">
        <v>0</v>
      </c>
      <c r="AZ61" s="3"/>
      <c r="BA61" s="3">
        <v>0</v>
      </c>
      <c r="BB61" s="3"/>
      <c r="BC61" s="3">
        <v>622642</v>
      </c>
      <c r="BD61" s="3" t="s">
        <v>221</v>
      </c>
      <c r="BE61" s="3" t="s">
        <v>335</v>
      </c>
      <c r="BF61" s="3" t="s">
        <v>336</v>
      </c>
      <c r="BG61" s="3" t="s">
        <v>337</v>
      </c>
      <c r="BH61" s="3">
        <v>11</v>
      </c>
      <c r="BI61" s="3">
        <v>4</v>
      </c>
      <c r="BJ61" s="3">
        <v>16</v>
      </c>
      <c r="BK61" s="3" t="s">
        <v>127</v>
      </c>
      <c r="BL61" s="3" t="s">
        <v>224</v>
      </c>
    </row>
    <row r="62" spans="1:64" ht="12.75" customHeight="1">
      <c r="A62" s="3">
        <v>22</v>
      </c>
      <c r="B62" s="3">
        <v>0</v>
      </c>
      <c r="C62" s="3">
        <v>0</v>
      </c>
      <c r="D62" s="3">
        <v>0</v>
      </c>
      <c r="E62" s="3">
        <v>0</v>
      </c>
      <c r="F62" s="3">
        <v>0</v>
      </c>
      <c r="G62" s="3">
        <v>0</v>
      </c>
      <c r="H62" s="3">
        <v>0</v>
      </c>
      <c r="I62" s="3">
        <v>0</v>
      </c>
      <c r="J62" s="3">
        <v>213</v>
      </c>
      <c r="K62" s="3">
        <v>0</v>
      </c>
      <c r="L62" s="3">
        <v>0</v>
      </c>
      <c r="M62" s="3">
        <v>0</v>
      </c>
      <c r="N62" s="3">
        <v>0</v>
      </c>
      <c r="O62" s="3">
        <v>0</v>
      </c>
      <c r="P62" s="3">
        <v>0</v>
      </c>
      <c r="Q62" s="3">
        <v>0</v>
      </c>
      <c r="R62" s="3">
        <v>0</v>
      </c>
      <c r="S62" s="3">
        <v>0</v>
      </c>
      <c r="T62" s="3">
        <v>0</v>
      </c>
      <c r="U62" s="3">
        <v>0</v>
      </c>
      <c r="V62" s="3">
        <v>0</v>
      </c>
      <c r="W62" s="3">
        <v>0</v>
      </c>
      <c r="X62" s="3">
        <v>0</v>
      </c>
      <c r="Y62" s="3">
        <v>0</v>
      </c>
      <c r="Z62" s="3">
        <v>0</v>
      </c>
      <c r="AA62" s="3">
        <v>0</v>
      </c>
      <c r="AB62" s="3">
        <v>0</v>
      </c>
      <c r="AC62" s="3">
        <v>0</v>
      </c>
      <c r="AD62" s="3">
        <v>0</v>
      </c>
      <c r="AE62" s="4">
        <v>43683.580428240697</v>
      </c>
      <c r="AF62" s="4">
        <v>43683.580428240697</v>
      </c>
      <c r="AG62" s="3">
        <v>1</v>
      </c>
      <c r="AH62" s="3">
        <v>1</v>
      </c>
      <c r="AI62" s="3">
        <v>1</v>
      </c>
      <c r="AJ62" s="3" t="s">
        <v>135</v>
      </c>
      <c r="AK62" s="3">
        <v>1</v>
      </c>
      <c r="AL62" s="3">
        <v>1</v>
      </c>
      <c r="AM62" s="3">
        <v>1</v>
      </c>
      <c r="AN62" s="3">
        <v>0</v>
      </c>
      <c r="AO62" s="3">
        <v>0</v>
      </c>
      <c r="AP62" s="3">
        <v>0</v>
      </c>
      <c r="AQ62" s="3">
        <v>0</v>
      </c>
      <c r="AR62" s="3">
        <v>0</v>
      </c>
      <c r="AS62" s="3">
        <v>0</v>
      </c>
      <c r="AT62" s="3">
        <v>0</v>
      </c>
      <c r="AU62" s="3">
        <v>0</v>
      </c>
      <c r="AV62" s="3">
        <v>0</v>
      </c>
      <c r="AW62" s="3"/>
      <c r="AX62" s="3">
        <v>1</v>
      </c>
      <c r="AY62" s="3">
        <v>0</v>
      </c>
      <c r="AZ62" s="3"/>
      <c r="BA62" s="3">
        <v>0</v>
      </c>
      <c r="BB62" s="3"/>
      <c r="BC62" s="3">
        <v>208976</v>
      </c>
      <c r="BD62" s="3" t="s">
        <v>141</v>
      </c>
      <c r="BE62" s="3" t="s">
        <v>338</v>
      </c>
      <c r="BF62" s="3" t="s">
        <v>339</v>
      </c>
      <c r="BG62" s="3" t="s">
        <v>340</v>
      </c>
      <c r="BH62" s="3">
        <v>14</v>
      </c>
      <c r="BI62" s="3">
        <v>3</v>
      </c>
      <c r="BJ62" s="3">
        <v>24</v>
      </c>
      <c r="BK62" s="3" t="s">
        <v>172</v>
      </c>
      <c r="BL62" s="3" t="s">
        <v>148</v>
      </c>
    </row>
    <row r="63" spans="1:64" ht="12.75" customHeight="1">
      <c r="A63" s="3">
        <v>95</v>
      </c>
      <c r="B63" s="3">
        <v>0</v>
      </c>
      <c r="C63" s="3">
        <v>0</v>
      </c>
      <c r="D63" s="3">
        <v>0</v>
      </c>
      <c r="E63" s="3">
        <v>0</v>
      </c>
      <c r="F63" s="3">
        <v>0</v>
      </c>
      <c r="G63" s="3">
        <v>0</v>
      </c>
      <c r="H63" s="3">
        <v>0</v>
      </c>
      <c r="I63" s="3">
        <v>0</v>
      </c>
      <c r="J63" s="3">
        <v>1885</v>
      </c>
      <c r="K63" s="3">
        <v>0</v>
      </c>
      <c r="L63" s="3">
        <v>0</v>
      </c>
      <c r="M63" s="3">
        <v>0</v>
      </c>
      <c r="N63" s="3">
        <v>0</v>
      </c>
      <c r="O63" s="3">
        <v>0</v>
      </c>
      <c r="P63" s="3">
        <v>0</v>
      </c>
      <c r="Q63" s="3">
        <v>0</v>
      </c>
      <c r="R63" s="3">
        <v>0</v>
      </c>
      <c r="S63" s="3">
        <v>0</v>
      </c>
      <c r="T63" s="3">
        <v>0</v>
      </c>
      <c r="U63" s="3">
        <v>0</v>
      </c>
      <c r="V63" s="3">
        <v>0</v>
      </c>
      <c r="W63" s="3">
        <v>0</v>
      </c>
      <c r="X63" s="3">
        <v>0</v>
      </c>
      <c r="Y63" s="3">
        <v>0</v>
      </c>
      <c r="Z63" s="3">
        <v>0</v>
      </c>
      <c r="AA63" s="3">
        <v>0</v>
      </c>
      <c r="AB63" s="3">
        <v>0</v>
      </c>
      <c r="AC63" s="3">
        <v>0</v>
      </c>
      <c r="AD63" s="3">
        <v>0</v>
      </c>
      <c r="AE63" s="4">
        <v>43683.615810185198</v>
      </c>
      <c r="AF63" s="4">
        <v>43683.615810185198</v>
      </c>
      <c r="AG63" s="3">
        <v>1</v>
      </c>
      <c r="AH63" s="3">
        <v>1</v>
      </c>
      <c r="AI63" s="3">
        <v>1</v>
      </c>
      <c r="AJ63" s="3" t="s">
        <v>104</v>
      </c>
      <c r="AK63" s="3">
        <v>5</v>
      </c>
      <c r="AL63" s="3">
        <v>0</v>
      </c>
      <c r="AM63" s="3">
        <v>1</v>
      </c>
      <c r="AN63" s="3">
        <v>0</v>
      </c>
      <c r="AO63" s="3">
        <v>0</v>
      </c>
      <c r="AP63" s="3">
        <v>0</v>
      </c>
      <c r="AQ63" s="3">
        <v>0</v>
      </c>
      <c r="AR63" s="3">
        <v>0</v>
      </c>
      <c r="AS63" s="3">
        <v>0</v>
      </c>
      <c r="AT63" s="3">
        <v>0</v>
      </c>
      <c r="AU63" s="3">
        <v>0</v>
      </c>
      <c r="AV63" s="3">
        <v>0</v>
      </c>
      <c r="AW63" s="3"/>
      <c r="AX63" s="3">
        <v>1</v>
      </c>
      <c r="AY63" s="3">
        <v>0</v>
      </c>
      <c r="AZ63" s="3"/>
      <c r="BA63" s="3">
        <v>0</v>
      </c>
      <c r="BB63" s="3"/>
      <c r="BC63" s="3">
        <v>590539</v>
      </c>
      <c r="BD63" s="3" t="s">
        <v>239</v>
      </c>
      <c r="BE63" s="3" t="s">
        <v>341</v>
      </c>
      <c r="BF63" s="3" t="s">
        <v>121</v>
      </c>
      <c r="BG63" s="3" t="s">
        <v>342</v>
      </c>
      <c r="BH63" s="3">
        <v>20</v>
      </c>
      <c r="BI63" s="3">
        <v>4</v>
      </c>
      <c r="BJ63" s="3">
        <v>27</v>
      </c>
      <c r="BK63" s="3" t="s">
        <v>127</v>
      </c>
      <c r="BL63" s="3" t="s">
        <v>343</v>
      </c>
    </row>
    <row r="64" spans="1:64" ht="12.75" customHeight="1">
      <c r="A64" s="3">
        <v>6</v>
      </c>
      <c r="B64" s="3">
        <v>2</v>
      </c>
      <c r="C64" s="3">
        <v>0</v>
      </c>
      <c r="D64" s="3">
        <v>0</v>
      </c>
      <c r="E64" s="3">
        <v>0</v>
      </c>
      <c r="F64" s="3">
        <v>0</v>
      </c>
      <c r="G64" s="3">
        <v>0</v>
      </c>
      <c r="H64" s="3">
        <v>0</v>
      </c>
      <c r="I64" s="3">
        <v>0</v>
      </c>
      <c r="J64" s="3">
        <v>103</v>
      </c>
      <c r="K64" s="3">
        <v>0</v>
      </c>
      <c r="L64" s="3">
        <v>0</v>
      </c>
      <c r="M64" s="3">
        <v>0</v>
      </c>
      <c r="N64" s="3">
        <v>0</v>
      </c>
      <c r="O64" s="3">
        <v>0</v>
      </c>
      <c r="P64" s="3">
        <v>0</v>
      </c>
      <c r="Q64" s="3">
        <v>0</v>
      </c>
      <c r="R64" s="3">
        <v>0</v>
      </c>
      <c r="S64" s="3">
        <v>0</v>
      </c>
      <c r="T64" s="3">
        <v>0</v>
      </c>
      <c r="U64" s="3">
        <v>0</v>
      </c>
      <c r="V64" s="3">
        <v>0</v>
      </c>
      <c r="W64" s="3">
        <v>0</v>
      </c>
      <c r="X64" s="3">
        <v>0</v>
      </c>
      <c r="Y64" s="3">
        <v>0</v>
      </c>
      <c r="Z64" s="3">
        <v>0</v>
      </c>
      <c r="AA64" s="3">
        <v>0</v>
      </c>
      <c r="AB64" s="3">
        <v>0</v>
      </c>
      <c r="AC64" s="3">
        <v>0</v>
      </c>
      <c r="AD64" s="3">
        <v>0</v>
      </c>
      <c r="AE64" s="4">
        <v>43683.652511574102</v>
      </c>
      <c r="AF64" s="4">
        <v>43683.652511574102</v>
      </c>
      <c r="AG64" s="3">
        <v>1</v>
      </c>
      <c r="AH64" s="3">
        <v>0</v>
      </c>
      <c r="AI64" s="3">
        <v>0</v>
      </c>
      <c r="AJ64" s="3" t="s">
        <v>111</v>
      </c>
      <c r="AK64" s="3">
        <v>5</v>
      </c>
      <c r="AL64" s="3">
        <v>0</v>
      </c>
      <c r="AM64" s="3">
        <v>1</v>
      </c>
      <c r="AN64" s="3">
        <v>1</v>
      </c>
      <c r="AO64" s="3">
        <v>0</v>
      </c>
      <c r="AP64" s="3">
        <v>0</v>
      </c>
      <c r="AQ64" s="3">
        <v>0</v>
      </c>
      <c r="AR64" s="3">
        <v>0</v>
      </c>
      <c r="AS64" s="3">
        <v>0</v>
      </c>
      <c r="AT64" s="3">
        <v>0</v>
      </c>
      <c r="AU64" s="3">
        <v>0</v>
      </c>
      <c r="AV64" s="3">
        <v>0</v>
      </c>
      <c r="AW64" s="3"/>
      <c r="AX64" s="3">
        <v>1</v>
      </c>
      <c r="AY64" s="3">
        <v>0</v>
      </c>
      <c r="AZ64" s="3"/>
      <c r="BA64" s="3">
        <v>0</v>
      </c>
      <c r="BB64" s="3" t="s">
        <v>344</v>
      </c>
      <c r="BC64" s="3">
        <v>585781</v>
      </c>
      <c r="BD64" s="3" t="s">
        <v>130</v>
      </c>
      <c r="BE64" s="3" t="s">
        <v>345</v>
      </c>
      <c r="BF64" s="3" t="s">
        <v>177</v>
      </c>
      <c r="BG64" s="3" t="s">
        <v>346</v>
      </c>
      <c r="BH64" s="3">
        <v>22</v>
      </c>
      <c r="BI64" s="3">
        <v>11</v>
      </c>
      <c r="BJ64" s="3">
        <v>7</v>
      </c>
      <c r="BK64" s="3" t="s">
        <v>102</v>
      </c>
      <c r="BL64" s="3" t="s">
        <v>347</v>
      </c>
    </row>
    <row r="65" spans="1:64" ht="12.75" customHeight="1">
      <c r="A65" s="3">
        <v>98</v>
      </c>
      <c r="B65" s="3">
        <v>0</v>
      </c>
      <c r="C65" s="3">
        <v>0</v>
      </c>
      <c r="D65" s="3">
        <v>0</v>
      </c>
      <c r="E65" s="3">
        <v>0</v>
      </c>
      <c r="F65" s="3">
        <v>0</v>
      </c>
      <c r="G65" s="3">
        <v>0</v>
      </c>
      <c r="H65" s="3">
        <v>0</v>
      </c>
      <c r="I65" s="3">
        <v>0</v>
      </c>
      <c r="J65" s="3">
        <v>2171</v>
      </c>
      <c r="K65" s="3">
        <v>0</v>
      </c>
      <c r="L65" s="3">
        <v>0</v>
      </c>
      <c r="M65" s="3">
        <v>0</v>
      </c>
      <c r="N65" s="3">
        <v>0</v>
      </c>
      <c r="O65" s="3">
        <v>0</v>
      </c>
      <c r="P65" s="3">
        <v>0</v>
      </c>
      <c r="Q65" s="3">
        <v>0</v>
      </c>
      <c r="R65" s="3">
        <v>0</v>
      </c>
      <c r="S65" s="3">
        <v>0</v>
      </c>
      <c r="T65" s="3">
        <v>0</v>
      </c>
      <c r="U65" s="3">
        <v>0</v>
      </c>
      <c r="V65" s="3">
        <v>0</v>
      </c>
      <c r="W65" s="3">
        <v>0</v>
      </c>
      <c r="X65" s="3">
        <v>0</v>
      </c>
      <c r="Y65" s="3">
        <v>0</v>
      </c>
      <c r="Z65" s="3">
        <v>0</v>
      </c>
      <c r="AA65" s="3">
        <v>0</v>
      </c>
      <c r="AB65" s="3">
        <v>0</v>
      </c>
      <c r="AC65" s="3">
        <v>0</v>
      </c>
      <c r="AD65" s="3">
        <v>0</v>
      </c>
      <c r="AE65" s="4">
        <v>43683.662152777797</v>
      </c>
      <c r="AF65" s="4">
        <v>43683.662152777797</v>
      </c>
      <c r="AG65" s="3">
        <v>1</v>
      </c>
      <c r="AH65" s="3">
        <v>1</v>
      </c>
      <c r="AI65" s="3">
        <v>2</v>
      </c>
      <c r="AJ65" s="3" t="s">
        <v>348</v>
      </c>
      <c r="AK65" s="3">
        <v>0</v>
      </c>
      <c r="AL65" s="3">
        <v>0</v>
      </c>
      <c r="AM65" s="3">
        <v>0</v>
      </c>
      <c r="AN65" s="3">
        <v>0</v>
      </c>
      <c r="AO65" s="3">
        <v>0</v>
      </c>
      <c r="AP65" s="3">
        <v>0</v>
      </c>
      <c r="AQ65" s="3">
        <v>0</v>
      </c>
      <c r="AR65" s="3">
        <v>0</v>
      </c>
      <c r="AS65" s="3">
        <v>0</v>
      </c>
      <c r="AT65" s="3">
        <v>0</v>
      </c>
      <c r="AU65" s="3">
        <v>0</v>
      </c>
      <c r="AV65" s="3">
        <v>0</v>
      </c>
      <c r="AW65" s="3"/>
      <c r="AX65" s="3">
        <v>1</v>
      </c>
      <c r="AY65" s="3">
        <v>0</v>
      </c>
      <c r="AZ65" s="3"/>
      <c r="BA65" s="3">
        <v>0</v>
      </c>
      <c r="BB65" s="3" t="s">
        <v>349</v>
      </c>
      <c r="BC65" s="3">
        <v>602864</v>
      </c>
      <c r="BD65" s="3" t="s">
        <v>304</v>
      </c>
      <c r="BE65" s="3" t="s">
        <v>350</v>
      </c>
      <c r="BF65" s="3" t="s">
        <v>351</v>
      </c>
      <c r="BG65" s="3" t="s">
        <v>337</v>
      </c>
      <c r="BH65" s="3">
        <v>23</v>
      </c>
      <c r="BI65" s="3">
        <v>0</v>
      </c>
      <c r="BJ65" s="3">
        <v>14</v>
      </c>
      <c r="BK65" s="3" t="s">
        <v>127</v>
      </c>
      <c r="BL65" s="3" t="s">
        <v>132</v>
      </c>
    </row>
    <row r="66" spans="1:64" ht="12.75" customHeight="1">
      <c r="A66" s="3">
        <v>100</v>
      </c>
      <c r="B66" s="3">
        <v>0</v>
      </c>
      <c r="C66" s="3">
        <v>0</v>
      </c>
      <c r="D66" s="3">
        <v>0</v>
      </c>
      <c r="E66" s="3">
        <v>0</v>
      </c>
      <c r="F66" s="3">
        <v>0</v>
      </c>
      <c r="G66" s="3">
        <v>0</v>
      </c>
      <c r="H66" s="3">
        <v>0</v>
      </c>
      <c r="I66" s="3">
        <v>0</v>
      </c>
      <c r="J66" s="3">
        <v>158</v>
      </c>
      <c r="K66" s="3">
        <v>0</v>
      </c>
      <c r="L66" s="3">
        <v>0</v>
      </c>
      <c r="M66" s="3">
        <v>0</v>
      </c>
      <c r="N66" s="3">
        <v>0</v>
      </c>
      <c r="O66" s="3">
        <v>0</v>
      </c>
      <c r="P66" s="3">
        <v>0</v>
      </c>
      <c r="Q66" s="3">
        <v>0</v>
      </c>
      <c r="R66" s="3">
        <v>0</v>
      </c>
      <c r="S66" s="3">
        <v>0</v>
      </c>
      <c r="T66" s="3">
        <v>0</v>
      </c>
      <c r="U66" s="3">
        <v>0</v>
      </c>
      <c r="V66" s="3">
        <v>0</v>
      </c>
      <c r="W66" s="3">
        <v>0</v>
      </c>
      <c r="X66" s="3">
        <v>0</v>
      </c>
      <c r="Y66" s="3">
        <v>0</v>
      </c>
      <c r="Z66" s="3">
        <v>0</v>
      </c>
      <c r="AA66" s="3">
        <v>0</v>
      </c>
      <c r="AB66" s="3">
        <v>0</v>
      </c>
      <c r="AC66" s="3">
        <v>0</v>
      </c>
      <c r="AD66" s="3">
        <v>0</v>
      </c>
      <c r="AE66" s="4">
        <v>43683.662361111099</v>
      </c>
      <c r="AF66" s="4">
        <v>43683.662361111099</v>
      </c>
      <c r="AG66" s="3">
        <v>1</v>
      </c>
      <c r="AH66" s="3">
        <v>1</v>
      </c>
      <c r="AI66" s="3">
        <v>2</v>
      </c>
      <c r="AJ66" s="3" t="s">
        <v>111</v>
      </c>
      <c r="AK66" s="3">
        <v>5</v>
      </c>
      <c r="AL66" s="3">
        <v>0</v>
      </c>
      <c r="AM66" s="3">
        <v>1</v>
      </c>
      <c r="AN66" s="3">
        <v>0</v>
      </c>
      <c r="AO66" s="3">
        <v>0</v>
      </c>
      <c r="AP66" s="3">
        <v>0</v>
      </c>
      <c r="AQ66" s="3">
        <v>0</v>
      </c>
      <c r="AR66" s="3">
        <v>0</v>
      </c>
      <c r="AS66" s="3">
        <v>0</v>
      </c>
      <c r="AT66" s="3">
        <v>0</v>
      </c>
      <c r="AU66" s="3">
        <v>0</v>
      </c>
      <c r="AV66" s="3">
        <v>0</v>
      </c>
      <c r="AW66" s="3"/>
      <c r="AX66" s="3">
        <v>1</v>
      </c>
      <c r="AY66" s="3">
        <v>0</v>
      </c>
      <c r="AZ66" s="3"/>
      <c r="BA66" s="3">
        <v>0</v>
      </c>
      <c r="BB66" s="3"/>
      <c r="BC66" s="3">
        <v>609638</v>
      </c>
      <c r="BD66" s="3" t="s">
        <v>144</v>
      </c>
      <c r="BE66" s="3" t="s">
        <v>352</v>
      </c>
      <c r="BF66" s="3" t="s">
        <v>106</v>
      </c>
      <c r="BG66" s="3" t="s">
        <v>353</v>
      </c>
      <c r="BH66" s="3">
        <v>17</v>
      </c>
      <c r="BI66" s="3">
        <v>1</v>
      </c>
      <c r="BJ66" s="3">
        <v>22</v>
      </c>
      <c r="BK66" s="3" t="s">
        <v>109</v>
      </c>
      <c r="BL66" s="3" t="s">
        <v>354</v>
      </c>
    </row>
    <row r="67" spans="1:64" ht="12.75" customHeight="1">
      <c r="A67" s="3">
        <v>99</v>
      </c>
      <c r="B67" s="3">
        <v>0</v>
      </c>
      <c r="C67" s="3">
        <v>0</v>
      </c>
      <c r="D67" s="3">
        <v>0</v>
      </c>
      <c r="E67" s="3">
        <v>0</v>
      </c>
      <c r="F67" s="3">
        <v>0</v>
      </c>
      <c r="G67" s="3">
        <v>0</v>
      </c>
      <c r="H67" s="3">
        <v>0</v>
      </c>
      <c r="I67" s="3">
        <v>0</v>
      </c>
      <c r="J67" s="3">
        <v>293</v>
      </c>
      <c r="K67" s="3">
        <v>0</v>
      </c>
      <c r="L67" s="3">
        <v>0</v>
      </c>
      <c r="M67" s="3">
        <v>0</v>
      </c>
      <c r="N67" s="3">
        <v>0</v>
      </c>
      <c r="O67" s="3">
        <v>0</v>
      </c>
      <c r="P67" s="3">
        <v>0</v>
      </c>
      <c r="Q67" s="3">
        <v>0</v>
      </c>
      <c r="R67" s="3">
        <v>0</v>
      </c>
      <c r="S67" s="3">
        <v>0</v>
      </c>
      <c r="T67" s="3">
        <v>0</v>
      </c>
      <c r="U67" s="3">
        <v>0</v>
      </c>
      <c r="V67" s="3">
        <v>0</v>
      </c>
      <c r="W67" s="3">
        <v>0</v>
      </c>
      <c r="X67" s="3">
        <v>0</v>
      </c>
      <c r="Y67" s="3">
        <v>0</v>
      </c>
      <c r="Z67" s="3">
        <v>0</v>
      </c>
      <c r="AA67" s="3">
        <v>0</v>
      </c>
      <c r="AB67" s="3">
        <v>0</v>
      </c>
      <c r="AC67" s="3">
        <v>0</v>
      </c>
      <c r="AD67" s="3">
        <v>0</v>
      </c>
      <c r="AE67" s="4">
        <v>43683.663460648197</v>
      </c>
      <c r="AF67" s="4">
        <v>43683.663460648197</v>
      </c>
      <c r="AG67" s="3">
        <v>1</v>
      </c>
      <c r="AH67" s="3">
        <v>1</v>
      </c>
      <c r="AI67" s="3">
        <v>0</v>
      </c>
      <c r="AJ67" s="3" t="s">
        <v>104</v>
      </c>
      <c r="AK67" s="3">
        <v>5</v>
      </c>
      <c r="AL67" s="3">
        <v>0</v>
      </c>
      <c r="AM67" s="3">
        <v>1</v>
      </c>
      <c r="AN67" s="3">
        <v>0</v>
      </c>
      <c r="AO67" s="3">
        <v>0</v>
      </c>
      <c r="AP67" s="3">
        <v>0</v>
      </c>
      <c r="AQ67" s="3">
        <v>0</v>
      </c>
      <c r="AR67" s="3">
        <v>0</v>
      </c>
      <c r="AS67" s="3">
        <v>0</v>
      </c>
      <c r="AT67" s="3">
        <v>0</v>
      </c>
      <c r="AU67" s="3">
        <v>0</v>
      </c>
      <c r="AV67" s="3">
        <v>0</v>
      </c>
      <c r="AW67" s="3"/>
      <c r="AX67" s="3">
        <v>1</v>
      </c>
      <c r="AY67" s="3">
        <v>0</v>
      </c>
      <c r="AZ67" s="3"/>
      <c r="BA67" s="3">
        <v>0</v>
      </c>
      <c r="BB67" s="3"/>
      <c r="BC67" s="3">
        <v>601549</v>
      </c>
      <c r="BD67" s="3" t="s">
        <v>231</v>
      </c>
      <c r="BE67" s="3" t="s">
        <v>355</v>
      </c>
      <c r="BF67" s="3" t="s">
        <v>144</v>
      </c>
      <c r="BG67" s="3" t="s">
        <v>356</v>
      </c>
      <c r="BH67" s="3">
        <v>22</v>
      </c>
      <c r="BI67" s="3">
        <v>9</v>
      </c>
      <c r="BJ67" s="3">
        <v>10</v>
      </c>
      <c r="BK67" s="3" t="s">
        <v>102</v>
      </c>
      <c r="BL67" s="3" t="s">
        <v>148</v>
      </c>
    </row>
    <row r="68" spans="1:64" ht="12.75" customHeight="1">
      <c r="A68" s="3">
        <v>102</v>
      </c>
      <c r="B68" s="3">
        <v>0</v>
      </c>
      <c r="C68" s="3">
        <v>0</v>
      </c>
      <c r="D68" s="3">
        <v>0</v>
      </c>
      <c r="E68" s="3">
        <v>0</v>
      </c>
      <c r="F68" s="3">
        <v>0</v>
      </c>
      <c r="G68" s="3">
        <v>0</v>
      </c>
      <c r="H68" s="3">
        <v>0</v>
      </c>
      <c r="I68" s="3">
        <v>0</v>
      </c>
      <c r="J68" s="3">
        <v>2236</v>
      </c>
      <c r="K68" s="3">
        <v>0</v>
      </c>
      <c r="L68" s="3">
        <v>0</v>
      </c>
      <c r="M68" s="3">
        <v>0</v>
      </c>
      <c r="N68" s="3">
        <v>0</v>
      </c>
      <c r="O68" s="3">
        <v>0</v>
      </c>
      <c r="P68" s="3">
        <v>0</v>
      </c>
      <c r="Q68" s="3">
        <v>0</v>
      </c>
      <c r="R68" s="3">
        <v>0</v>
      </c>
      <c r="S68" s="3">
        <v>0</v>
      </c>
      <c r="T68" s="3">
        <v>0</v>
      </c>
      <c r="U68" s="3">
        <v>0</v>
      </c>
      <c r="V68" s="3">
        <v>0</v>
      </c>
      <c r="W68" s="3">
        <v>0</v>
      </c>
      <c r="X68" s="3">
        <v>0</v>
      </c>
      <c r="Y68" s="3">
        <v>0</v>
      </c>
      <c r="Z68" s="3">
        <v>0</v>
      </c>
      <c r="AA68" s="3">
        <v>0</v>
      </c>
      <c r="AB68" s="3">
        <v>0</v>
      </c>
      <c r="AC68" s="3">
        <v>0</v>
      </c>
      <c r="AD68" s="3">
        <v>0</v>
      </c>
      <c r="AE68" s="4">
        <v>43683.701493055603</v>
      </c>
      <c r="AF68" s="4">
        <v>43683.701493055603</v>
      </c>
      <c r="AG68" s="3">
        <v>1</v>
      </c>
      <c r="AH68" s="3">
        <v>1</v>
      </c>
      <c r="AI68" s="3">
        <v>0</v>
      </c>
      <c r="AJ68" s="3"/>
      <c r="AK68" s="3">
        <v>0</v>
      </c>
      <c r="AL68" s="3">
        <v>5</v>
      </c>
      <c r="AM68" s="3">
        <v>0</v>
      </c>
      <c r="AN68" s="3">
        <v>0</v>
      </c>
      <c r="AO68" s="3">
        <v>0</v>
      </c>
      <c r="AP68" s="3">
        <v>0</v>
      </c>
      <c r="AQ68" s="3">
        <v>0</v>
      </c>
      <c r="AR68" s="3">
        <v>0</v>
      </c>
      <c r="AS68" s="3">
        <v>0</v>
      </c>
      <c r="AT68" s="3">
        <v>0</v>
      </c>
      <c r="AU68" s="3">
        <v>0</v>
      </c>
      <c r="AV68" s="3">
        <v>0</v>
      </c>
      <c r="AW68" s="3"/>
      <c r="AX68" s="3">
        <v>1</v>
      </c>
      <c r="AY68" s="3">
        <v>1</v>
      </c>
      <c r="AZ68" s="3"/>
      <c r="BA68" s="3">
        <v>0</v>
      </c>
      <c r="BB68" s="3" t="s">
        <v>357</v>
      </c>
      <c r="BC68" s="3">
        <v>701413</v>
      </c>
      <c r="BD68" s="3" t="s">
        <v>141</v>
      </c>
      <c r="BE68" s="3" t="s">
        <v>358</v>
      </c>
      <c r="BF68" s="3" t="s">
        <v>121</v>
      </c>
      <c r="BG68" s="3" t="s">
        <v>337</v>
      </c>
      <c r="BH68" s="3">
        <v>10</v>
      </c>
      <c r="BI68" s="3">
        <v>7</v>
      </c>
      <c r="BJ68" s="3">
        <v>12</v>
      </c>
      <c r="BK68" s="3" t="s">
        <v>102</v>
      </c>
      <c r="BL68" s="3" t="s">
        <v>354</v>
      </c>
    </row>
    <row r="69" spans="1:64" ht="12.75" customHeight="1">
      <c r="A69" s="3">
        <v>4</v>
      </c>
      <c r="B69" s="3">
        <v>0</v>
      </c>
      <c r="C69" s="3">
        <v>0</v>
      </c>
      <c r="D69" s="3">
        <v>0</v>
      </c>
      <c r="E69" s="3">
        <v>0</v>
      </c>
      <c r="F69" s="3">
        <v>0</v>
      </c>
      <c r="G69" s="3">
        <v>0</v>
      </c>
      <c r="H69" s="3">
        <v>0</v>
      </c>
      <c r="I69" s="3">
        <v>0</v>
      </c>
      <c r="J69" s="3">
        <v>68</v>
      </c>
      <c r="K69" s="3">
        <v>0</v>
      </c>
      <c r="L69" s="3">
        <v>0</v>
      </c>
      <c r="M69" s="3">
        <v>0</v>
      </c>
      <c r="N69" s="3">
        <v>0</v>
      </c>
      <c r="O69" s="3">
        <v>0</v>
      </c>
      <c r="P69" s="3">
        <v>0</v>
      </c>
      <c r="Q69" s="3">
        <v>0</v>
      </c>
      <c r="R69" s="3">
        <v>0</v>
      </c>
      <c r="S69" s="3">
        <v>0</v>
      </c>
      <c r="T69" s="3">
        <v>0</v>
      </c>
      <c r="U69" s="3">
        <v>0</v>
      </c>
      <c r="V69" s="3">
        <v>0</v>
      </c>
      <c r="W69" s="3">
        <v>0</v>
      </c>
      <c r="X69" s="3">
        <v>0</v>
      </c>
      <c r="Y69" s="3">
        <v>0</v>
      </c>
      <c r="Z69" s="3">
        <v>0</v>
      </c>
      <c r="AA69" s="3">
        <v>0</v>
      </c>
      <c r="AB69" s="3">
        <v>0</v>
      </c>
      <c r="AC69" s="3">
        <v>0</v>
      </c>
      <c r="AD69" s="3">
        <v>0</v>
      </c>
      <c r="AE69" s="4">
        <v>43683.715902777803</v>
      </c>
      <c r="AF69" s="4">
        <v>43683.715902777803</v>
      </c>
      <c r="AG69" s="3">
        <v>1</v>
      </c>
      <c r="AH69" s="3">
        <v>0</v>
      </c>
      <c r="AI69" s="3">
        <v>0</v>
      </c>
      <c r="AJ69" s="3" t="s">
        <v>359</v>
      </c>
      <c r="AK69" s="3">
        <v>5</v>
      </c>
      <c r="AL69" s="3">
        <v>0</v>
      </c>
      <c r="AM69" s="3">
        <v>0</v>
      </c>
      <c r="AN69" s="3">
        <v>0</v>
      </c>
      <c r="AO69" s="3">
        <v>0</v>
      </c>
      <c r="AP69" s="3">
        <v>0</v>
      </c>
      <c r="AQ69" s="3">
        <v>0</v>
      </c>
      <c r="AR69" s="3">
        <v>0</v>
      </c>
      <c r="AS69" s="3">
        <v>0</v>
      </c>
      <c r="AT69" s="3">
        <v>0</v>
      </c>
      <c r="AU69" s="3">
        <v>0</v>
      </c>
      <c r="AV69" s="3">
        <v>0</v>
      </c>
      <c r="AW69" s="3"/>
      <c r="AX69" s="3">
        <v>1</v>
      </c>
      <c r="AY69" s="3">
        <v>0</v>
      </c>
      <c r="AZ69" s="3"/>
      <c r="BA69" s="3">
        <v>0</v>
      </c>
      <c r="BB69" s="3" t="s">
        <v>360</v>
      </c>
      <c r="BC69" s="3">
        <v>595309</v>
      </c>
      <c r="BD69" s="3" t="s">
        <v>103</v>
      </c>
      <c r="BE69" s="3" t="s">
        <v>361</v>
      </c>
      <c r="BF69" s="3" t="s">
        <v>362</v>
      </c>
      <c r="BG69" s="3" t="s">
        <v>363</v>
      </c>
      <c r="BH69" s="3">
        <v>19</v>
      </c>
      <c r="BI69" s="3">
        <v>0</v>
      </c>
      <c r="BJ69" s="3">
        <v>16</v>
      </c>
      <c r="BK69" s="3" t="s">
        <v>102</v>
      </c>
      <c r="BL69" s="3" t="s">
        <v>364</v>
      </c>
    </row>
    <row r="70" spans="1:64" ht="12.75" customHeight="1">
      <c r="A70" s="3">
        <v>108</v>
      </c>
      <c r="B70" s="3">
        <v>0</v>
      </c>
      <c r="C70" s="3">
        <v>0</v>
      </c>
      <c r="D70" s="3">
        <v>0</v>
      </c>
      <c r="E70" s="3">
        <v>0</v>
      </c>
      <c r="F70" s="3">
        <v>0</v>
      </c>
      <c r="G70" s="3">
        <v>0</v>
      </c>
      <c r="H70" s="3">
        <v>0</v>
      </c>
      <c r="I70" s="3">
        <v>0</v>
      </c>
      <c r="J70" s="3">
        <v>1371</v>
      </c>
      <c r="K70" s="3">
        <v>0</v>
      </c>
      <c r="L70" s="3">
        <v>0</v>
      </c>
      <c r="M70" s="3">
        <v>0</v>
      </c>
      <c r="N70" s="3">
        <v>0</v>
      </c>
      <c r="O70" s="3">
        <v>0</v>
      </c>
      <c r="P70" s="3">
        <v>0</v>
      </c>
      <c r="Q70" s="3">
        <v>0</v>
      </c>
      <c r="R70" s="3">
        <v>0</v>
      </c>
      <c r="S70" s="3">
        <v>0</v>
      </c>
      <c r="T70" s="3">
        <v>0</v>
      </c>
      <c r="U70" s="3">
        <v>0</v>
      </c>
      <c r="V70" s="3">
        <v>0</v>
      </c>
      <c r="W70" s="3">
        <v>0</v>
      </c>
      <c r="X70" s="3">
        <v>0</v>
      </c>
      <c r="Y70" s="3">
        <v>0</v>
      </c>
      <c r="Z70" s="3">
        <v>0</v>
      </c>
      <c r="AA70" s="3">
        <v>0</v>
      </c>
      <c r="AB70" s="3">
        <v>0</v>
      </c>
      <c r="AC70" s="3">
        <v>0</v>
      </c>
      <c r="AD70" s="3">
        <v>0</v>
      </c>
      <c r="AE70" s="4">
        <v>43683.799189814803</v>
      </c>
      <c r="AF70" s="4">
        <v>43683.799189814803</v>
      </c>
      <c r="AG70" s="3">
        <v>1</v>
      </c>
      <c r="AH70" s="3">
        <v>0</v>
      </c>
      <c r="AI70" s="3">
        <v>0</v>
      </c>
      <c r="AJ70" s="3"/>
      <c r="AK70" s="3">
        <v>5</v>
      </c>
      <c r="AL70" s="3">
        <v>0</v>
      </c>
      <c r="AM70" s="3">
        <v>1</v>
      </c>
      <c r="AN70" s="3">
        <v>0</v>
      </c>
      <c r="AO70" s="3">
        <v>0</v>
      </c>
      <c r="AP70" s="3">
        <v>0</v>
      </c>
      <c r="AQ70" s="3">
        <v>0</v>
      </c>
      <c r="AR70" s="3">
        <v>0</v>
      </c>
      <c r="AS70" s="3">
        <v>0</v>
      </c>
      <c r="AT70" s="3">
        <v>0</v>
      </c>
      <c r="AU70" s="3">
        <v>0</v>
      </c>
      <c r="AV70" s="3">
        <v>0</v>
      </c>
      <c r="AW70" s="3"/>
      <c r="AX70" s="3">
        <v>1</v>
      </c>
      <c r="AY70" s="3">
        <v>0</v>
      </c>
      <c r="AZ70" s="3"/>
      <c r="BA70" s="3">
        <v>0</v>
      </c>
      <c r="BB70" s="3"/>
      <c r="BC70" s="3">
        <v>613906</v>
      </c>
      <c r="BD70" s="3" t="s">
        <v>124</v>
      </c>
      <c r="BE70" s="3" t="s">
        <v>365</v>
      </c>
      <c r="BF70" s="3" t="s">
        <v>141</v>
      </c>
      <c r="BG70" s="3" t="s">
        <v>366</v>
      </c>
      <c r="BH70" s="3">
        <v>12</v>
      </c>
      <c r="BI70" s="3">
        <v>0</v>
      </c>
      <c r="BJ70" s="3">
        <v>16</v>
      </c>
      <c r="BK70" s="3" t="s">
        <v>102</v>
      </c>
      <c r="BL70" s="3" t="s">
        <v>367</v>
      </c>
    </row>
    <row r="71" spans="1:64" ht="12.75" customHeight="1">
      <c r="A71" s="3">
        <v>111</v>
      </c>
      <c r="B71" s="3">
        <v>3</v>
      </c>
      <c r="C71" s="3">
        <v>0</v>
      </c>
      <c r="D71" s="3">
        <v>0</v>
      </c>
      <c r="E71" s="3">
        <v>0</v>
      </c>
      <c r="F71" s="3">
        <v>0</v>
      </c>
      <c r="G71" s="3">
        <v>0</v>
      </c>
      <c r="H71" s="3">
        <v>0</v>
      </c>
      <c r="I71" s="3">
        <v>0</v>
      </c>
      <c r="J71" s="3">
        <v>466</v>
      </c>
      <c r="K71" s="3">
        <v>0</v>
      </c>
      <c r="L71" s="3">
        <v>0</v>
      </c>
      <c r="M71" s="3">
        <v>0</v>
      </c>
      <c r="N71" s="3">
        <v>0</v>
      </c>
      <c r="O71" s="3">
        <v>0</v>
      </c>
      <c r="P71" s="3">
        <v>0</v>
      </c>
      <c r="Q71" s="3">
        <v>0</v>
      </c>
      <c r="R71" s="3">
        <v>0</v>
      </c>
      <c r="S71" s="3">
        <v>0</v>
      </c>
      <c r="T71" s="3">
        <v>0</v>
      </c>
      <c r="U71" s="3">
        <v>0</v>
      </c>
      <c r="V71" s="3">
        <v>0</v>
      </c>
      <c r="W71" s="3">
        <v>0</v>
      </c>
      <c r="X71" s="3">
        <v>0</v>
      </c>
      <c r="Y71" s="3">
        <v>0</v>
      </c>
      <c r="Z71" s="3">
        <v>0</v>
      </c>
      <c r="AA71" s="3">
        <v>0</v>
      </c>
      <c r="AB71" s="3">
        <v>0</v>
      </c>
      <c r="AC71" s="3">
        <v>0</v>
      </c>
      <c r="AD71" s="3">
        <v>0</v>
      </c>
      <c r="AE71" s="4">
        <v>43683.825937499998</v>
      </c>
      <c r="AF71" s="4">
        <v>43683.825937499998</v>
      </c>
      <c r="AG71" s="3">
        <v>1</v>
      </c>
      <c r="AH71" s="3">
        <v>0</v>
      </c>
      <c r="AI71" s="3">
        <v>0</v>
      </c>
      <c r="AJ71" s="3" t="s">
        <v>368</v>
      </c>
      <c r="AK71" s="3">
        <v>5</v>
      </c>
      <c r="AL71" s="3">
        <v>0</v>
      </c>
      <c r="AM71" s="3">
        <v>1</v>
      </c>
      <c r="AN71" s="3">
        <v>1</v>
      </c>
      <c r="AO71" s="3">
        <v>0</v>
      </c>
      <c r="AP71" s="3">
        <v>0</v>
      </c>
      <c r="AQ71" s="3">
        <v>0</v>
      </c>
      <c r="AR71" s="3">
        <v>0</v>
      </c>
      <c r="AS71" s="3">
        <v>0</v>
      </c>
      <c r="AT71" s="3">
        <v>0</v>
      </c>
      <c r="AU71" s="3">
        <v>0</v>
      </c>
      <c r="AV71" s="3">
        <v>0</v>
      </c>
      <c r="AW71" s="3"/>
      <c r="AX71" s="3">
        <v>1</v>
      </c>
      <c r="AY71" s="3">
        <v>0</v>
      </c>
      <c r="AZ71" s="3"/>
      <c r="BA71" s="3">
        <v>0</v>
      </c>
      <c r="BB71" s="3"/>
      <c r="BC71" s="3">
        <v>613432</v>
      </c>
      <c r="BD71" s="3" t="s">
        <v>369</v>
      </c>
      <c r="BE71" s="3" t="s">
        <v>370</v>
      </c>
      <c r="BF71" s="3" t="s">
        <v>177</v>
      </c>
      <c r="BG71" s="3" t="s">
        <v>371</v>
      </c>
      <c r="BH71" s="3">
        <v>14</v>
      </c>
      <c r="BI71" s="3">
        <v>4</v>
      </c>
      <c r="BJ71" s="3">
        <v>10</v>
      </c>
      <c r="BK71" s="3" t="s">
        <v>102</v>
      </c>
      <c r="BL71" s="3" t="s">
        <v>148</v>
      </c>
    </row>
    <row r="72" spans="1:64" ht="12.75" customHeight="1">
      <c r="A72" s="3">
        <v>113</v>
      </c>
      <c r="B72" s="3">
        <v>0</v>
      </c>
      <c r="C72" s="3">
        <v>0</v>
      </c>
      <c r="D72" s="3">
        <v>0</v>
      </c>
      <c r="E72" s="3">
        <v>0</v>
      </c>
      <c r="F72" s="3">
        <v>0</v>
      </c>
      <c r="G72" s="3">
        <v>0</v>
      </c>
      <c r="H72" s="3">
        <v>0</v>
      </c>
      <c r="I72" s="3">
        <v>0</v>
      </c>
      <c r="J72" s="3">
        <v>2228</v>
      </c>
      <c r="K72" s="3">
        <v>0</v>
      </c>
      <c r="L72" s="3">
        <v>0</v>
      </c>
      <c r="M72" s="3">
        <v>0</v>
      </c>
      <c r="N72" s="3">
        <v>0</v>
      </c>
      <c r="O72" s="3">
        <v>0</v>
      </c>
      <c r="P72" s="3">
        <v>0</v>
      </c>
      <c r="Q72" s="3">
        <v>0</v>
      </c>
      <c r="R72" s="3">
        <v>0</v>
      </c>
      <c r="S72" s="3">
        <v>0</v>
      </c>
      <c r="T72" s="3">
        <v>0</v>
      </c>
      <c r="U72" s="3">
        <v>0</v>
      </c>
      <c r="V72" s="3">
        <v>0</v>
      </c>
      <c r="W72" s="3">
        <v>0</v>
      </c>
      <c r="X72" s="3">
        <v>0</v>
      </c>
      <c r="Y72" s="3">
        <v>0</v>
      </c>
      <c r="Z72" s="3">
        <v>0</v>
      </c>
      <c r="AA72" s="3">
        <v>0</v>
      </c>
      <c r="AB72" s="3">
        <v>0</v>
      </c>
      <c r="AC72" s="3">
        <v>0</v>
      </c>
      <c r="AD72" s="3">
        <v>0</v>
      </c>
      <c r="AE72" s="4">
        <v>43683.902777777803</v>
      </c>
      <c r="AF72" s="4">
        <v>43683.902777777803</v>
      </c>
      <c r="AG72" s="3">
        <v>1</v>
      </c>
      <c r="AH72" s="3">
        <v>0</v>
      </c>
      <c r="AI72" s="3">
        <v>0</v>
      </c>
      <c r="AJ72" s="3" t="s">
        <v>104</v>
      </c>
      <c r="AK72" s="3">
        <v>5</v>
      </c>
      <c r="AL72" s="3">
        <v>0</v>
      </c>
      <c r="AM72" s="3">
        <v>0</v>
      </c>
      <c r="AN72" s="3">
        <v>0</v>
      </c>
      <c r="AO72" s="3">
        <v>0</v>
      </c>
      <c r="AP72" s="3">
        <v>0</v>
      </c>
      <c r="AQ72" s="3">
        <v>0</v>
      </c>
      <c r="AR72" s="3">
        <v>0</v>
      </c>
      <c r="AS72" s="3">
        <v>0</v>
      </c>
      <c r="AT72" s="3">
        <v>0</v>
      </c>
      <c r="AU72" s="3">
        <v>0</v>
      </c>
      <c r="AV72" s="3">
        <v>0</v>
      </c>
      <c r="AW72" s="3"/>
      <c r="AX72" s="3">
        <v>1</v>
      </c>
      <c r="AY72" s="3">
        <v>0</v>
      </c>
      <c r="AZ72" s="3"/>
      <c r="BA72" s="3">
        <v>0</v>
      </c>
      <c r="BB72" s="3"/>
      <c r="BC72" s="3">
        <v>605017</v>
      </c>
      <c r="BD72" s="3" t="s">
        <v>219</v>
      </c>
      <c r="BE72" s="3" t="s">
        <v>372</v>
      </c>
      <c r="BF72" s="3" t="s">
        <v>98</v>
      </c>
      <c r="BG72" s="3" t="s">
        <v>337</v>
      </c>
      <c r="BH72" s="3">
        <v>16</v>
      </c>
      <c r="BI72" s="3">
        <v>11</v>
      </c>
      <c r="BJ72" s="3">
        <v>26</v>
      </c>
      <c r="BK72" s="3" t="s">
        <v>102</v>
      </c>
      <c r="BL72" s="3" t="s">
        <v>373</v>
      </c>
    </row>
    <row r="73" spans="1:64" ht="12.75" customHeight="1">
      <c r="A73" s="3">
        <v>91</v>
      </c>
      <c r="B73" s="3">
        <v>0</v>
      </c>
      <c r="C73" s="3">
        <v>2</v>
      </c>
      <c r="D73" s="3">
        <v>5</v>
      </c>
      <c r="E73" s="3">
        <v>0</v>
      </c>
      <c r="F73" s="3">
        <v>0</v>
      </c>
      <c r="G73" s="3">
        <v>0</v>
      </c>
      <c r="H73" s="3">
        <v>0</v>
      </c>
      <c r="I73" s="3">
        <v>0</v>
      </c>
      <c r="J73" s="3">
        <v>2232</v>
      </c>
      <c r="K73" s="3">
        <v>0</v>
      </c>
      <c r="L73" s="3">
        <v>0</v>
      </c>
      <c r="M73" s="3">
        <v>0</v>
      </c>
      <c r="N73" s="3">
        <v>0</v>
      </c>
      <c r="O73" s="3">
        <v>0</v>
      </c>
      <c r="P73" s="3">
        <v>0</v>
      </c>
      <c r="Q73" s="3">
        <v>0</v>
      </c>
      <c r="R73" s="3">
        <v>0</v>
      </c>
      <c r="S73" s="3">
        <v>0</v>
      </c>
      <c r="T73" s="3">
        <v>0</v>
      </c>
      <c r="U73" s="3">
        <v>0</v>
      </c>
      <c r="V73" s="3">
        <v>0</v>
      </c>
      <c r="W73" s="3">
        <v>0</v>
      </c>
      <c r="X73" s="3">
        <v>0</v>
      </c>
      <c r="Y73" s="3">
        <v>0</v>
      </c>
      <c r="Z73" s="3">
        <v>0</v>
      </c>
      <c r="AA73" s="3">
        <v>0</v>
      </c>
      <c r="AB73" s="3">
        <v>0</v>
      </c>
      <c r="AC73" s="3">
        <v>0</v>
      </c>
      <c r="AD73" s="3">
        <v>0</v>
      </c>
      <c r="AE73" s="4">
        <v>43683.926041666702</v>
      </c>
      <c r="AF73" s="4">
        <v>43683.926041666702</v>
      </c>
      <c r="AG73" s="3">
        <v>1</v>
      </c>
      <c r="AH73" s="3">
        <v>1</v>
      </c>
      <c r="AI73" s="3">
        <v>2</v>
      </c>
      <c r="AJ73" s="3" t="s">
        <v>104</v>
      </c>
      <c r="AK73" s="3">
        <v>5</v>
      </c>
      <c r="AL73" s="3">
        <v>5</v>
      </c>
      <c r="AM73" s="3">
        <v>0</v>
      </c>
      <c r="AN73" s="3">
        <v>0</v>
      </c>
      <c r="AO73" s="3">
        <v>0</v>
      </c>
      <c r="AP73" s="3">
        <v>0</v>
      </c>
      <c r="AQ73" s="3">
        <v>0</v>
      </c>
      <c r="AR73" s="3">
        <v>0</v>
      </c>
      <c r="AS73" s="3">
        <v>0</v>
      </c>
      <c r="AT73" s="3">
        <v>0</v>
      </c>
      <c r="AU73" s="3">
        <v>0</v>
      </c>
      <c r="AV73" s="3">
        <v>0</v>
      </c>
      <c r="AW73" s="3"/>
      <c r="AX73" s="3">
        <v>1</v>
      </c>
      <c r="AY73" s="3">
        <v>0</v>
      </c>
      <c r="AZ73" s="3"/>
      <c r="BA73" s="3">
        <v>0</v>
      </c>
      <c r="BB73" s="3" t="s">
        <v>374</v>
      </c>
      <c r="BC73" s="3">
        <v>608631</v>
      </c>
      <c r="BD73" s="3" t="s">
        <v>375</v>
      </c>
      <c r="BE73" s="3" t="s">
        <v>376</v>
      </c>
      <c r="BF73" s="3" t="s">
        <v>160</v>
      </c>
      <c r="BG73" s="3" t="s">
        <v>337</v>
      </c>
      <c r="BH73" s="3">
        <v>15</v>
      </c>
      <c r="BI73" s="3">
        <v>4</v>
      </c>
      <c r="BJ73" s="3">
        <v>26</v>
      </c>
      <c r="BK73" s="3" t="s">
        <v>127</v>
      </c>
      <c r="BL73" s="3" t="s">
        <v>124</v>
      </c>
    </row>
    <row r="74" spans="1:64" ht="12.75" customHeight="1">
      <c r="A74" s="3">
        <v>114</v>
      </c>
      <c r="B74" s="3">
        <v>0</v>
      </c>
      <c r="C74" s="3">
        <v>0</v>
      </c>
      <c r="D74" s="3">
        <v>0</v>
      </c>
      <c r="E74" s="3">
        <v>0</v>
      </c>
      <c r="F74" s="3">
        <v>0</v>
      </c>
      <c r="G74" s="3">
        <v>0</v>
      </c>
      <c r="H74" s="3">
        <v>0</v>
      </c>
      <c r="I74" s="3">
        <v>0</v>
      </c>
      <c r="J74" s="3">
        <v>1505</v>
      </c>
      <c r="K74" s="3">
        <v>0</v>
      </c>
      <c r="L74" s="3">
        <v>0</v>
      </c>
      <c r="M74" s="3">
        <v>0</v>
      </c>
      <c r="N74" s="3">
        <v>0</v>
      </c>
      <c r="O74" s="3">
        <v>0</v>
      </c>
      <c r="P74" s="3">
        <v>0</v>
      </c>
      <c r="Q74" s="3">
        <v>0</v>
      </c>
      <c r="R74" s="3">
        <v>0</v>
      </c>
      <c r="S74" s="3">
        <v>0</v>
      </c>
      <c r="T74" s="3">
        <v>0</v>
      </c>
      <c r="U74" s="3">
        <v>0</v>
      </c>
      <c r="V74" s="3">
        <v>0</v>
      </c>
      <c r="W74" s="3">
        <v>0</v>
      </c>
      <c r="X74" s="3">
        <v>0</v>
      </c>
      <c r="Y74" s="3">
        <v>0</v>
      </c>
      <c r="Z74" s="3">
        <v>0</v>
      </c>
      <c r="AA74" s="3">
        <v>0</v>
      </c>
      <c r="AB74" s="3">
        <v>0</v>
      </c>
      <c r="AC74" s="3">
        <v>0</v>
      </c>
      <c r="AD74" s="3">
        <v>0</v>
      </c>
      <c r="AE74" s="4">
        <v>43683.947442129604</v>
      </c>
      <c r="AF74" s="4">
        <v>43683.947442129604</v>
      </c>
      <c r="AG74" s="3">
        <v>1</v>
      </c>
      <c r="AH74" s="3">
        <v>1</v>
      </c>
      <c r="AI74" s="3">
        <v>2</v>
      </c>
      <c r="AJ74" s="3" t="s">
        <v>104</v>
      </c>
      <c r="AK74" s="3">
        <v>5</v>
      </c>
      <c r="AL74" s="3">
        <v>5</v>
      </c>
      <c r="AM74" s="3">
        <v>1</v>
      </c>
      <c r="AN74" s="3">
        <v>0</v>
      </c>
      <c r="AO74" s="3">
        <v>0</v>
      </c>
      <c r="AP74" s="3">
        <v>0</v>
      </c>
      <c r="AQ74" s="3">
        <v>0</v>
      </c>
      <c r="AR74" s="3">
        <v>0</v>
      </c>
      <c r="AS74" s="3">
        <v>0</v>
      </c>
      <c r="AT74" s="3">
        <v>0</v>
      </c>
      <c r="AU74" s="3">
        <v>0</v>
      </c>
      <c r="AV74" s="3">
        <v>0</v>
      </c>
      <c r="AW74" s="3"/>
      <c r="AX74" s="3">
        <v>1</v>
      </c>
      <c r="AY74" s="3">
        <v>0</v>
      </c>
      <c r="AZ74" s="3"/>
      <c r="BA74" s="3">
        <v>0</v>
      </c>
      <c r="BB74" s="3"/>
      <c r="BC74" s="3">
        <v>617967</v>
      </c>
      <c r="BD74" s="3" t="s">
        <v>377</v>
      </c>
      <c r="BE74" s="3" t="s">
        <v>378</v>
      </c>
      <c r="BF74" s="3" t="s">
        <v>144</v>
      </c>
      <c r="BG74" s="3" t="s">
        <v>108</v>
      </c>
      <c r="BH74" s="3">
        <v>12</v>
      </c>
      <c r="BI74" s="3">
        <v>7</v>
      </c>
      <c r="BJ74" s="3">
        <v>7</v>
      </c>
      <c r="BK74" s="3" t="s">
        <v>102</v>
      </c>
      <c r="BL74" s="3" t="s">
        <v>379</v>
      </c>
    </row>
    <row r="75" spans="1:64" ht="12.75" customHeight="1">
      <c r="A75" s="3">
        <v>116</v>
      </c>
      <c r="B75" s="3">
        <v>0</v>
      </c>
      <c r="C75" s="3">
        <v>0</v>
      </c>
      <c r="D75" s="3">
        <v>0</v>
      </c>
      <c r="E75" s="3">
        <v>0</v>
      </c>
      <c r="F75" s="3">
        <v>0</v>
      </c>
      <c r="G75" s="3">
        <v>0</v>
      </c>
      <c r="H75" s="3">
        <v>0</v>
      </c>
      <c r="I75" s="3">
        <v>0</v>
      </c>
      <c r="J75" s="3">
        <v>1993</v>
      </c>
      <c r="K75" s="3">
        <v>0</v>
      </c>
      <c r="L75" s="3">
        <v>0</v>
      </c>
      <c r="M75" s="3">
        <v>0</v>
      </c>
      <c r="N75" s="3">
        <v>0</v>
      </c>
      <c r="O75" s="3">
        <v>0</v>
      </c>
      <c r="P75" s="3">
        <v>0</v>
      </c>
      <c r="Q75" s="3">
        <v>0</v>
      </c>
      <c r="R75" s="3">
        <v>0</v>
      </c>
      <c r="S75" s="3">
        <v>0</v>
      </c>
      <c r="T75" s="3">
        <v>0</v>
      </c>
      <c r="U75" s="3">
        <v>0</v>
      </c>
      <c r="V75" s="3">
        <v>0</v>
      </c>
      <c r="W75" s="3">
        <v>0</v>
      </c>
      <c r="X75" s="3">
        <v>0</v>
      </c>
      <c r="Y75" s="3">
        <v>0</v>
      </c>
      <c r="Z75" s="3">
        <v>0</v>
      </c>
      <c r="AA75" s="3">
        <v>0</v>
      </c>
      <c r="AB75" s="3">
        <v>0</v>
      </c>
      <c r="AC75" s="3">
        <v>0</v>
      </c>
      <c r="AD75" s="3">
        <v>0</v>
      </c>
      <c r="AE75" s="4">
        <v>43683.9777314815</v>
      </c>
      <c r="AF75" s="4">
        <v>43683.9777314815</v>
      </c>
      <c r="AG75" s="3">
        <v>1</v>
      </c>
      <c r="AH75" s="3">
        <v>1</v>
      </c>
      <c r="AI75" s="3">
        <v>2</v>
      </c>
      <c r="AJ75" s="3" t="s">
        <v>104</v>
      </c>
      <c r="AK75" s="3">
        <v>5</v>
      </c>
      <c r="AL75" s="3">
        <v>5</v>
      </c>
      <c r="AM75" s="3">
        <v>1</v>
      </c>
      <c r="AN75" s="3">
        <v>0</v>
      </c>
      <c r="AO75" s="3">
        <v>0</v>
      </c>
      <c r="AP75" s="3">
        <v>0</v>
      </c>
      <c r="AQ75" s="3">
        <v>0</v>
      </c>
      <c r="AR75" s="3">
        <v>0</v>
      </c>
      <c r="AS75" s="3">
        <v>0</v>
      </c>
      <c r="AT75" s="3">
        <v>0</v>
      </c>
      <c r="AU75" s="3">
        <v>0</v>
      </c>
      <c r="AV75" s="3">
        <v>0</v>
      </c>
      <c r="AW75" s="3"/>
      <c r="AX75" s="3">
        <v>1</v>
      </c>
      <c r="AY75" s="3">
        <v>0</v>
      </c>
      <c r="AZ75" s="3"/>
      <c r="BA75" s="3">
        <v>0</v>
      </c>
      <c r="BB75" s="3"/>
      <c r="BC75" s="3">
        <v>593808</v>
      </c>
      <c r="BD75" s="3" t="s">
        <v>124</v>
      </c>
      <c r="BE75" s="3" t="s">
        <v>232</v>
      </c>
      <c r="BF75" s="3" t="s">
        <v>100</v>
      </c>
      <c r="BG75" s="3" t="s">
        <v>237</v>
      </c>
      <c r="BH75" s="3">
        <v>19</v>
      </c>
      <c r="BI75" s="3">
        <v>1</v>
      </c>
      <c r="BJ75" s="3">
        <v>16</v>
      </c>
      <c r="BK75" s="3" t="s">
        <v>102</v>
      </c>
      <c r="BL75" s="3" t="s">
        <v>149</v>
      </c>
    </row>
    <row r="76" spans="1:64" ht="12.75" customHeight="1">
      <c r="A76" s="3">
        <v>70</v>
      </c>
      <c r="B76" s="3">
        <v>0</v>
      </c>
      <c r="C76" s="3">
        <v>0</v>
      </c>
      <c r="D76" s="3">
        <v>0</v>
      </c>
      <c r="E76" s="3">
        <v>0</v>
      </c>
      <c r="F76" s="3">
        <v>0</v>
      </c>
      <c r="G76" s="3">
        <v>0</v>
      </c>
      <c r="H76" s="3">
        <v>0</v>
      </c>
      <c r="I76" s="3">
        <v>0</v>
      </c>
      <c r="J76" s="3">
        <v>1497</v>
      </c>
      <c r="K76" s="3">
        <v>0</v>
      </c>
      <c r="L76" s="3">
        <v>0</v>
      </c>
      <c r="M76" s="3">
        <v>0</v>
      </c>
      <c r="N76" s="3">
        <v>0</v>
      </c>
      <c r="O76" s="3">
        <v>0</v>
      </c>
      <c r="P76" s="3">
        <v>0</v>
      </c>
      <c r="Q76" s="3">
        <v>0</v>
      </c>
      <c r="R76" s="3">
        <v>0</v>
      </c>
      <c r="S76" s="3">
        <v>0</v>
      </c>
      <c r="T76" s="3">
        <v>0</v>
      </c>
      <c r="U76" s="3">
        <v>0</v>
      </c>
      <c r="V76" s="3">
        <v>0</v>
      </c>
      <c r="W76" s="3">
        <v>0</v>
      </c>
      <c r="X76" s="3">
        <v>0</v>
      </c>
      <c r="Y76" s="3">
        <v>0</v>
      </c>
      <c r="Z76" s="3">
        <v>0</v>
      </c>
      <c r="AA76" s="3">
        <v>0</v>
      </c>
      <c r="AB76" s="3">
        <v>0</v>
      </c>
      <c r="AC76" s="3">
        <v>0</v>
      </c>
      <c r="AD76" s="3">
        <v>0</v>
      </c>
      <c r="AE76" s="4">
        <v>43684.042754629598</v>
      </c>
      <c r="AF76" s="4">
        <v>43684.042754629598</v>
      </c>
      <c r="AG76" s="3">
        <v>1</v>
      </c>
      <c r="AH76" s="3">
        <v>1</v>
      </c>
      <c r="AI76" s="3">
        <v>2</v>
      </c>
      <c r="AJ76" s="3" t="s">
        <v>104</v>
      </c>
      <c r="AK76" s="3">
        <v>5</v>
      </c>
      <c r="AL76" s="3">
        <v>0</v>
      </c>
      <c r="AM76" s="3">
        <v>1</v>
      </c>
      <c r="AN76" s="3">
        <v>0</v>
      </c>
      <c r="AO76" s="3">
        <v>0</v>
      </c>
      <c r="AP76" s="3">
        <v>0</v>
      </c>
      <c r="AQ76" s="3">
        <v>0</v>
      </c>
      <c r="AR76" s="3">
        <v>0</v>
      </c>
      <c r="AS76" s="3">
        <v>0</v>
      </c>
      <c r="AT76" s="3">
        <v>0</v>
      </c>
      <c r="AU76" s="3">
        <v>0</v>
      </c>
      <c r="AV76" s="3">
        <v>0</v>
      </c>
      <c r="AW76" s="3"/>
      <c r="AX76" s="3">
        <v>1</v>
      </c>
      <c r="AY76" s="3">
        <v>0</v>
      </c>
      <c r="AZ76" s="3"/>
      <c r="BA76" s="3">
        <v>0</v>
      </c>
      <c r="BB76" s="3"/>
      <c r="BC76" s="3">
        <v>621440</v>
      </c>
      <c r="BD76" s="3" t="s">
        <v>380</v>
      </c>
      <c r="BE76" s="3" t="s">
        <v>381</v>
      </c>
      <c r="BF76" s="3" t="s">
        <v>177</v>
      </c>
      <c r="BG76" s="3" t="s">
        <v>382</v>
      </c>
      <c r="BH76" s="3">
        <v>10</v>
      </c>
      <c r="BI76" s="3">
        <v>9</v>
      </c>
      <c r="BJ76" s="3">
        <v>28</v>
      </c>
      <c r="BK76" s="3" t="s">
        <v>102</v>
      </c>
      <c r="BL76" s="3" t="s">
        <v>287</v>
      </c>
    </row>
    <row r="77" spans="1:64" ht="12.75" customHeight="1">
      <c r="A77" s="3">
        <v>117</v>
      </c>
      <c r="B77" s="3">
        <v>0</v>
      </c>
      <c r="C77" s="3">
        <v>0</v>
      </c>
      <c r="D77" s="3">
        <v>0</v>
      </c>
      <c r="E77" s="3">
        <v>0</v>
      </c>
      <c r="F77" s="3">
        <v>0</v>
      </c>
      <c r="G77" s="3">
        <v>0</v>
      </c>
      <c r="H77" s="3">
        <v>0</v>
      </c>
      <c r="I77" s="3">
        <v>0</v>
      </c>
      <c r="J77" s="3">
        <v>1353</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4">
        <v>43684.396238425899</v>
      </c>
      <c r="AF77" s="4">
        <v>43684.396238425899</v>
      </c>
      <c r="AG77" s="3">
        <v>1</v>
      </c>
      <c r="AH77" s="3">
        <v>1</v>
      </c>
      <c r="AI77" s="3">
        <v>2</v>
      </c>
      <c r="AJ77" s="3" t="s">
        <v>104</v>
      </c>
      <c r="AK77" s="3">
        <v>5</v>
      </c>
      <c r="AL77" s="3">
        <v>0</v>
      </c>
      <c r="AM77" s="3">
        <v>1</v>
      </c>
      <c r="AN77" s="3">
        <v>0</v>
      </c>
      <c r="AO77" s="3">
        <v>0</v>
      </c>
      <c r="AP77" s="3">
        <v>0</v>
      </c>
      <c r="AQ77" s="3">
        <v>0</v>
      </c>
      <c r="AR77" s="3">
        <v>0</v>
      </c>
      <c r="AS77" s="3">
        <v>0</v>
      </c>
      <c r="AT77" s="3">
        <v>0</v>
      </c>
      <c r="AU77" s="3">
        <v>0</v>
      </c>
      <c r="AV77" s="3">
        <v>0</v>
      </c>
      <c r="AW77" s="3"/>
      <c r="AX77" s="3">
        <v>1</v>
      </c>
      <c r="AY77" s="3">
        <v>0</v>
      </c>
      <c r="AZ77" s="3"/>
      <c r="BA77" s="3">
        <v>0</v>
      </c>
      <c r="BB77" s="3"/>
      <c r="BC77" s="3">
        <v>587667</v>
      </c>
      <c r="BD77" s="3" t="s">
        <v>144</v>
      </c>
      <c r="BE77" s="3" t="s">
        <v>383</v>
      </c>
      <c r="BF77" s="3" t="s">
        <v>98</v>
      </c>
      <c r="BG77" s="3" t="s">
        <v>371</v>
      </c>
      <c r="BH77" s="3">
        <v>22</v>
      </c>
      <c r="BI77" s="3">
        <v>5</v>
      </c>
      <c r="BJ77" s="3">
        <v>1</v>
      </c>
      <c r="BK77" s="3" t="s">
        <v>157</v>
      </c>
      <c r="BL77" s="3" t="s">
        <v>211</v>
      </c>
    </row>
    <row r="78" spans="1:64" ht="12.75" customHeight="1">
      <c r="A78" s="3">
        <v>118</v>
      </c>
      <c r="B78" s="3">
        <v>0</v>
      </c>
      <c r="C78" s="3">
        <v>0</v>
      </c>
      <c r="D78" s="3">
        <v>0</v>
      </c>
      <c r="E78" s="3">
        <v>0</v>
      </c>
      <c r="F78" s="3">
        <v>0</v>
      </c>
      <c r="G78" s="3">
        <v>0</v>
      </c>
      <c r="H78" s="3">
        <v>0</v>
      </c>
      <c r="I78" s="3">
        <v>0</v>
      </c>
      <c r="J78" s="3">
        <v>2230</v>
      </c>
      <c r="K78" s="3">
        <v>0</v>
      </c>
      <c r="L78" s="3">
        <v>0</v>
      </c>
      <c r="M78" s="3">
        <v>0</v>
      </c>
      <c r="N78" s="3">
        <v>0</v>
      </c>
      <c r="O78" s="3">
        <v>0</v>
      </c>
      <c r="P78" s="3">
        <v>0</v>
      </c>
      <c r="Q78" s="3">
        <v>0</v>
      </c>
      <c r="R78" s="3">
        <v>0</v>
      </c>
      <c r="S78" s="3">
        <v>0</v>
      </c>
      <c r="T78" s="3">
        <v>0</v>
      </c>
      <c r="U78" s="3">
        <v>0</v>
      </c>
      <c r="V78" s="3">
        <v>0</v>
      </c>
      <c r="W78" s="3">
        <v>0</v>
      </c>
      <c r="X78" s="3">
        <v>0</v>
      </c>
      <c r="Y78" s="3">
        <v>0</v>
      </c>
      <c r="Z78" s="3">
        <v>0</v>
      </c>
      <c r="AA78" s="3">
        <v>0</v>
      </c>
      <c r="AB78" s="3">
        <v>0</v>
      </c>
      <c r="AC78" s="3">
        <v>0</v>
      </c>
      <c r="AD78" s="3">
        <v>0</v>
      </c>
      <c r="AE78" s="4">
        <v>43684.412465277797</v>
      </c>
      <c r="AF78" s="4">
        <v>43684.412465277797</v>
      </c>
      <c r="AG78" s="3">
        <v>1</v>
      </c>
      <c r="AH78" s="3">
        <v>1</v>
      </c>
      <c r="AI78" s="3">
        <v>2</v>
      </c>
      <c r="AJ78" s="3" t="s">
        <v>104</v>
      </c>
      <c r="AK78" s="3">
        <v>5</v>
      </c>
      <c r="AL78" s="3">
        <v>2</v>
      </c>
      <c r="AM78" s="3">
        <v>0</v>
      </c>
      <c r="AN78" s="3">
        <v>0</v>
      </c>
      <c r="AO78" s="3">
        <v>0</v>
      </c>
      <c r="AP78" s="3">
        <v>0</v>
      </c>
      <c r="AQ78" s="3">
        <v>0</v>
      </c>
      <c r="AR78" s="3">
        <v>0</v>
      </c>
      <c r="AS78" s="3">
        <v>0</v>
      </c>
      <c r="AT78" s="3">
        <v>0</v>
      </c>
      <c r="AU78" s="3">
        <v>0</v>
      </c>
      <c r="AV78" s="3">
        <v>0</v>
      </c>
      <c r="AW78" s="3"/>
      <c r="AX78" s="3">
        <v>1</v>
      </c>
      <c r="AY78" s="3">
        <v>0</v>
      </c>
      <c r="AZ78" s="3"/>
      <c r="BA78" s="3">
        <v>0</v>
      </c>
      <c r="BB78" s="3" t="s">
        <v>384</v>
      </c>
      <c r="BC78" s="3">
        <v>619157</v>
      </c>
      <c r="BD78" s="3" t="s">
        <v>385</v>
      </c>
      <c r="BE78" s="3" t="s">
        <v>386</v>
      </c>
      <c r="BF78" s="3" t="s">
        <v>144</v>
      </c>
      <c r="BG78" s="3" t="s">
        <v>337</v>
      </c>
      <c r="BH78" s="3">
        <v>12</v>
      </c>
      <c r="BI78" s="3">
        <v>7</v>
      </c>
      <c r="BJ78" s="3">
        <v>5</v>
      </c>
      <c r="BK78" s="3" t="s">
        <v>127</v>
      </c>
      <c r="BL78" s="3" t="s">
        <v>387</v>
      </c>
    </row>
    <row r="79" spans="1:64" ht="12.75" customHeight="1">
      <c r="A79" s="3">
        <v>121</v>
      </c>
      <c r="B79" s="3">
        <v>1</v>
      </c>
      <c r="C79" s="3">
        <v>0</v>
      </c>
      <c r="D79" s="3">
        <v>0</v>
      </c>
      <c r="E79" s="3">
        <v>0</v>
      </c>
      <c r="F79" s="3">
        <v>0</v>
      </c>
      <c r="G79" s="3">
        <v>0</v>
      </c>
      <c r="H79" s="3">
        <v>0</v>
      </c>
      <c r="I79" s="3">
        <v>0</v>
      </c>
      <c r="J79" s="3">
        <v>2161</v>
      </c>
      <c r="K79" s="3">
        <v>0</v>
      </c>
      <c r="L79" s="3">
        <v>0</v>
      </c>
      <c r="M79" s="3">
        <v>0</v>
      </c>
      <c r="N79" s="3">
        <v>0</v>
      </c>
      <c r="O79" s="3">
        <v>0</v>
      </c>
      <c r="P79" s="3">
        <v>0</v>
      </c>
      <c r="Q79" s="3">
        <v>0</v>
      </c>
      <c r="R79" s="3">
        <v>0</v>
      </c>
      <c r="S79" s="3">
        <v>0</v>
      </c>
      <c r="T79" s="3">
        <v>0</v>
      </c>
      <c r="U79" s="3">
        <v>0</v>
      </c>
      <c r="V79" s="3">
        <v>0</v>
      </c>
      <c r="W79" s="3">
        <v>0</v>
      </c>
      <c r="X79" s="3">
        <v>0</v>
      </c>
      <c r="Y79" s="3">
        <v>0</v>
      </c>
      <c r="Z79" s="3">
        <v>0</v>
      </c>
      <c r="AA79" s="3">
        <v>0</v>
      </c>
      <c r="AB79" s="3">
        <v>0</v>
      </c>
      <c r="AC79" s="3">
        <v>0</v>
      </c>
      <c r="AD79" s="3">
        <v>0</v>
      </c>
      <c r="AE79" s="4">
        <v>43684.417939814797</v>
      </c>
      <c r="AF79" s="4">
        <v>43684.417939814797</v>
      </c>
      <c r="AG79" s="3">
        <v>1</v>
      </c>
      <c r="AH79" s="3">
        <v>2</v>
      </c>
      <c r="AI79" s="3">
        <v>0</v>
      </c>
      <c r="AJ79" s="3" t="s">
        <v>104</v>
      </c>
      <c r="AK79" s="3">
        <v>5</v>
      </c>
      <c r="AL79" s="3">
        <v>0</v>
      </c>
      <c r="AM79" s="3">
        <v>0</v>
      </c>
      <c r="AN79" s="3">
        <v>0</v>
      </c>
      <c r="AO79" s="3">
        <v>0</v>
      </c>
      <c r="AP79" s="3">
        <v>0</v>
      </c>
      <c r="AQ79" s="3">
        <v>0</v>
      </c>
      <c r="AR79" s="3">
        <v>0</v>
      </c>
      <c r="AS79" s="3">
        <v>0</v>
      </c>
      <c r="AT79" s="3">
        <v>0</v>
      </c>
      <c r="AU79" s="3">
        <v>0</v>
      </c>
      <c r="AV79" s="3">
        <v>0</v>
      </c>
      <c r="AW79" s="3"/>
      <c r="AX79" s="3">
        <v>1</v>
      </c>
      <c r="AY79" s="3">
        <v>0</v>
      </c>
      <c r="AZ79" s="3"/>
      <c r="BA79" s="3">
        <v>0</v>
      </c>
      <c r="BB79" s="3"/>
      <c r="BC79" s="3">
        <v>608540</v>
      </c>
      <c r="BD79" s="3" t="s">
        <v>388</v>
      </c>
      <c r="BE79" s="3" t="s">
        <v>389</v>
      </c>
      <c r="BF79" s="3" t="s">
        <v>390</v>
      </c>
      <c r="BG79" s="3" t="s">
        <v>337</v>
      </c>
      <c r="BH79" s="3">
        <v>14</v>
      </c>
      <c r="BI79" s="3">
        <v>1</v>
      </c>
      <c r="BJ79" s="3">
        <v>8</v>
      </c>
      <c r="BK79" s="3" t="s">
        <v>127</v>
      </c>
      <c r="BL79" s="3" t="s">
        <v>391</v>
      </c>
    </row>
    <row r="80" spans="1:64" ht="12.75" customHeight="1">
      <c r="A80" s="3">
        <v>120</v>
      </c>
      <c r="B80" s="3">
        <v>0</v>
      </c>
      <c r="C80" s="3">
        <v>0</v>
      </c>
      <c r="D80" s="3">
        <v>0</v>
      </c>
      <c r="E80" s="3">
        <v>0</v>
      </c>
      <c r="F80" s="3">
        <v>0</v>
      </c>
      <c r="G80" s="3">
        <v>0</v>
      </c>
      <c r="H80" s="3">
        <v>0</v>
      </c>
      <c r="I80" s="3">
        <v>0</v>
      </c>
      <c r="J80" s="3">
        <v>487</v>
      </c>
      <c r="K80" s="3">
        <v>0</v>
      </c>
      <c r="L80" s="3">
        <v>0</v>
      </c>
      <c r="M80" s="3">
        <v>0</v>
      </c>
      <c r="N80" s="3">
        <v>0</v>
      </c>
      <c r="O80" s="3">
        <v>0</v>
      </c>
      <c r="P80" s="3">
        <v>0</v>
      </c>
      <c r="Q80" s="3">
        <v>0</v>
      </c>
      <c r="R80" s="3">
        <v>0</v>
      </c>
      <c r="S80" s="3">
        <v>0</v>
      </c>
      <c r="T80" s="3">
        <v>0</v>
      </c>
      <c r="U80" s="3">
        <v>0</v>
      </c>
      <c r="V80" s="3">
        <v>0</v>
      </c>
      <c r="W80" s="3">
        <v>0</v>
      </c>
      <c r="X80" s="3">
        <v>0</v>
      </c>
      <c r="Y80" s="3">
        <v>0</v>
      </c>
      <c r="Z80" s="3">
        <v>0</v>
      </c>
      <c r="AA80" s="3">
        <v>0</v>
      </c>
      <c r="AB80" s="3">
        <v>0</v>
      </c>
      <c r="AC80" s="3">
        <v>0</v>
      </c>
      <c r="AD80" s="3">
        <v>0</v>
      </c>
      <c r="AE80" s="4">
        <v>43684.419062499997</v>
      </c>
      <c r="AF80" s="4">
        <v>43684.419062499997</v>
      </c>
      <c r="AG80" s="3">
        <v>1</v>
      </c>
      <c r="AH80" s="3">
        <v>1</v>
      </c>
      <c r="AI80" s="3">
        <v>3</v>
      </c>
      <c r="AJ80" s="3" t="s">
        <v>111</v>
      </c>
      <c r="AK80" s="3">
        <v>5</v>
      </c>
      <c r="AL80" s="3">
        <v>0</v>
      </c>
      <c r="AM80" s="3">
        <v>1</v>
      </c>
      <c r="AN80" s="3">
        <v>0</v>
      </c>
      <c r="AO80" s="3">
        <v>0</v>
      </c>
      <c r="AP80" s="3">
        <v>0</v>
      </c>
      <c r="AQ80" s="3">
        <v>0</v>
      </c>
      <c r="AR80" s="3">
        <v>0</v>
      </c>
      <c r="AS80" s="3">
        <v>0</v>
      </c>
      <c r="AT80" s="3">
        <v>0</v>
      </c>
      <c r="AU80" s="3">
        <v>0</v>
      </c>
      <c r="AV80" s="3">
        <v>0</v>
      </c>
      <c r="AW80" s="3"/>
      <c r="AX80" s="3">
        <v>1</v>
      </c>
      <c r="AY80" s="3">
        <v>0</v>
      </c>
      <c r="AZ80" s="3"/>
      <c r="BA80" s="3">
        <v>0</v>
      </c>
      <c r="BB80" s="3"/>
      <c r="BC80" s="3">
        <v>623043</v>
      </c>
      <c r="BD80" s="3" t="s">
        <v>130</v>
      </c>
      <c r="BE80" s="3" t="s">
        <v>392</v>
      </c>
      <c r="BF80" s="3" t="s">
        <v>154</v>
      </c>
      <c r="BG80" s="3" t="s">
        <v>393</v>
      </c>
      <c r="BH80" s="3">
        <v>10</v>
      </c>
      <c r="BI80" s="3">
        <v>4</v>
      </c>
      <c r="BJ80" s="3">
        <v>17</v>
      </c>
      <c r="BK80" s="3" t="s">
        <v>331</v>
      </c>
      <c r="BL80" s="3" t="s">
        <v>124</v>
      </c>
    </row>
    <row r="81" spans="1:64" ht="12.75" customHeight="1">
      <c r="A81" s="3">
        <v>67</v>
      </c>
      <c r="B81" s="3">
        <v>0</v>
      </c>
      <c r="C81" s="3">
        <v>0</v>
      </c>
      <c r="D81" s="3">
        <v>0</v>
      </c>
      <c r="E81" s="3">
        <v>0</v>
      </c>
      <c r="F81" s="3">
        <v>0</v>
      </c>
      <c r="G81" s="3">
        <v>0</v>
      </c>
      <c r="H81" s="3">
        <v>0</v>
      </c>
      <c r="I81" s="3">
        <v>0</v>
      </c>
      <c r="J81" s="3">
        <v>502</v>
      </c>
      <c r="K81" s="3">
        <v>0</v>
      </c>
      <c r="L81" s="3">
        <v>0</v>
      </c>
      <c r="M81" s="3">
        <v>0</v>
      </c>
      <c r="N81" s="3">
        <v>0</v>
      </c>
      <c r="O81" s="3">
        <v>0</v>
      </c>
      <c r="P81" s="3">
        <v>0</v>
      </c>
      <c r="Q81" s="3">
        <v>0</v>
      </c>
      <c r="R81" s="3">
        <v>0</v>
      </c>
      <c r="S81" s="3">
        <v>0</v>
      </c>
      <c r="T81" s="3">
        <v>0</v>
      </c>
      <c r="U81" s="3">
        <v>0</v>
      </c>
      <c r="V81" s="3">
        <v>0</v>
      </c>
      <c r="W81" s="3">
        <v>0</v>
      </c>
      <c r="X81" s="3">
        <v>0</v>
      </c>
      <c r="Y81" s="3">
        <v>0</v>
      </c>
      <c r="Z81" s="3">
        <v>0</v>
      </c>
      <c r="AA81" s="3">
        <v>0</v>
      </c>
      <c r="AB81" s="3">
        <v>0</v>
      </c>
      <c r="AC81" s="3">
        <v>0</v>
      </c>
      <c r="AD81" s="3">
        <v>0</v>
      </c>
      <c r="AE81" s="4">
        <v>43684.426793981504</v>
      </c>
      <c r="AF81" s="4">
        <v>43684.426793981504</v>
      </c>
      <c r="AG81" s="3">
        <v>1</v>
      </c>
      <c r="AH81" s="3">
        <v>1</v>
      </c>
      <c r="AI81" s="3">
        <v>2</v>
      </c>
      <c r="AJ81" s="3" t="s">
        <v>135</v>
      </c>
      <c r="AK81" s="3">
        <v>1</v>
      </c>
      <c r="AL81" s="3">
        <v>0</v>
      </c>
      <c r="AM81" s="3">
        <v>0</v>
      </c>
      <c r="AN81" s="3">
        <v>0</v>
      </c>
      <c r="AO81" s="3">
        <v>0</v>
      </c>
      <c r="AP81" s="3">
        <v>0</v>
      </c>
      <c r="AQ81" s="3">
        <v>0</v>
      </c>
      <c r="AR81" s="3">
        <v>0</v>
      </c>
      <c r="AS81" s="3">
        <v>0</v>
      </c>
      <c r="AT81" s="3">
        <v>0</v>
      </c>
      <c r="AU81" s="3">
        <v>0</v>
      </c>
      <c r="AV81" s="3">
        <v>0</v>
      </c>
      <c r="AW81" s="3"/>
      <c r="AX81" s="3">
        <v>1</v>
      </c>
      <c r="AY81" s="3">
        <v>0</v>
      </c>
      <c r="AZ81" s="3"/>
      <c r="BA81" s="3">
        <v>0</v>
      </c>
      <c r="BB81" s="3" t="s">
        <v>394</v>
      </c>
      <c r="BC81" s="3">
        <v>617999</v>
      </c>
      <c r="BD81" s="3" t="s">
        <v>304</v>
      </c>
      <c r="BE81" s="3" t="s">
        <v>395</v>
      </c>
      <c r="BF81" s="3" t="s">
        <v>177</v>
      </c>
      <c r="BG81" s="3" t="s">
        <v>227</v>
      </c>
      <c r="BH81" s="3">
        <v>12</v>
      </c>
      <c r="BI81" s="3">
        <v>7</v>
      </c>
      <c r="BJ81" s="3">
        <v>7</v>
      </c>
      <c r="BK81" s="3" t="s">
        <v>102</v>
      </c>
      <c r="BL81" s="3" t="s">
        <v>124</v>
      </c>
    </row>
    <row r="82" spans="1:64" ht="12.75" customHeight="1">
      <c r="A82" s="3">
        <v>122</v>
      </c>
      <c r="B82" s="3">
        <v>0</v>
      </c>
      <c r="C82" s="3">
        <v>0</v>
      </c>
      <c r="D82" s="3">
        <v>0</v>
      </c>
      <c r="E82" s="3">
        <v>0</v>
      </c>
      <c r="F82" s="3">
        <v>0</v>
      </c>
      <c r="G82" s="3">
        <v>0</v>
      </c>
      <c r="H82" s="3">
        <v>0</v>
      </c>
      <c r="I82" s="3">
        <v>0</v>
      </c>
      <c r="J82" s="3">
        <v>2188</v>
      </c>
      <c r="K82" s="3">
        <v>0</v>
      </c>
      <c r="L82" s="3">
        <v>0</v>
      </c>
      <c r="M82" s="3">
        <v>0</v>
      </c>
      <c r="N82" s="3">
        <v>0</v>
      </c>
      <c r="O82" s="3">
        <v>0</v>
      </c>
      <c r="P82" s="3">
        <v>0</v>
      </c>
      <c r="Q82" s="3">
        <v>0</v>
      </c>
      <c r="R82" s="3">
        <v>0</v>
      </c>
      <c r="S82" s="3">
        <v>0</v>
      </c>
      <c r="T82" s="3">
        <v>0</v>
      </c>
      <c r="U82" s="3">
        <v>0</v>
      </c>
      <c r="V82" s="3">
        <v>0</v>
      </c>
      <c r="W82" s="3">
        <v>0</v>
      </c>
      <c r="X82" s="3">
        <v>0</v>
      </c>
      <c r="Y82" s="3">
        <v>0</v>
      </c>
      <c r="Z82" s="3">
        <v>0</v>
      </c>
      <c r="AA82" s="3">
        <v>0</v>
      </c>
      <c r="AB82" s="3">
        <v>0</v>
      </c>
      <c r="AC82" s="3">
        <v>0</v>
      </c>
      <c r="AD82" s="3">
        <v>0</v>
      </c>
      <c r="AE82" s="4">
        <v>43684.432557870401</v>
      </c>
      <c r="AF82" s="4">
        <v>43684.432557870401</v>
      </c>
      <c r="AG82" s="3">
        <v>1</v>
      </c>
      <c r="AH82" s="3">
        <v>1</v>
      </c>
      <c r="AI82" s="3">
        <v>1</v>
      </c>
      <c r="AJ82" s="3" t="s">
        <v>396</v>
      </c>
      <c r="AK82" s="3">
        <v>0</v>
      </c>
      <c r="AL82" s="3">
        <v>5</v>
      </c>
      <c r="AM82" s="3">
        <v>0</v>
      </c>
      <c r="AN82" s="3">
        <v>0</v>
      </c>
      <c r="AO82" s="3">
        <v>0</v>
      </c>
      <c r="AP82" s="3">
        <v>0</v>
      </c>
      <c r="AQ82" s="3">
        <v>0</v>
      </c>
      <c r="AR82" s="3">
        <v>0</v>
      </c>
      <c r="AS82" s="3">
        <v>0</v>
      </c>
      <c r="AT82" s="3">
        <v>0</v>
      </c>
      <c r="AU82" s="3">
        <v>0</v>
      </c>
      <c r="AV82" s="3">
        <v>0</v>
      </c>
      <c r="AW82" s="3"/>
      <c r="AX82" s="3">
        <v>1</v>
      </c>
      <c r="AY82" s="3">
        <v>0</v>
      </c>
      <c r="AZ82" s="3"/>
      <c r="BA82" s="3">
        <v>0</v>
      </c>
      <c r="BB82" s="3" t="s">
        <v>397</v>
      </c>
      <c r="BC82" s="3">
        <v>599430</v>
      </c>
      <c r="BD82" s="3" t="s">
        <v>190</v>
      </c>
      <c r="BE82" s="3" t="s">
        <v>398</v>
      </c>
      <c r="BF82" s="3" t="s">
        <v>121</v>
      </c>
      <c r="BG82" s="3" t="s">
        <v>337</v>
      </c>
      <c r="BH82" s="3">
        <v>18</v>
      </c>
      <c r="BI82" s="3">
        <v>7</v>
      </c>
      <c r="BJ82" s="3">
        <v>26</v>
      </c>
      <c r="BK82" s="3" t="s">
        <v>102</v>
      </c>
      <c r="BL82" s="3" t="s">
        <v>148</v>
      </c>
    </row>
    <row r="83" spans="1:64" ht="12.75" customHeight="1">
      <c r="A83" s="3">
        <v>124</v>
      </c>
      <c r="B83" s="3">
        <v>0</v>
      </c>
      <c r="C83" s="3">
        <v>0</v>
      </c>
      <c r="D83" s="3">
        <v>0</v>
      </c>
      <c r="E83" s="3">
        <v>0</v>
      </c>
      <c r="F83" s="3">
        <v>0</v>
      </c>
      <c r="G83" s="3">
        <v>0</v>
      </c>
      <c r="H83" s="3">
        <v>0</v>
      </c>
      <c r="I83" s="3">
        <v>0</v>
      </c>
      <c r="J83" s="3">
        <v>2137</v>
      </c>
      <c r="K83" s="3">
        <v>0</v>
      </c>
      <c r="L83" s="3">
        <v>0</v>
      </c>
      <c r="M83" s="3">
        <v>0</v>
      </c>
      <c r="N83" s="3">
        <v>0</v>
      </c>
      <c r="O83" s="3">
        <v>0</v>
      </c>
      <c r="P83" s="3">
        <v>0</v>
      </c>
      <c r="Q83" s="3">
        <v>0</v>
      </c>
      <c r="R83" s="3">
        <v>0</v>
      </c>
      <c r="S83" s="3">
        <v>0</v>
      </c>
      <c r="T83" s="3">
        <v>0</v>
      </c>
      <c r="U83" s="3">
        <v>0</v>
      </c>
      <c r="V83" s="3">
        <v>0</v>
      </c>
      <c r="W83" s="3">
        <v>0</v>
      </c>
      <c r="X83" s="3">
        <v>0</v>
      </c>
      <c r="Y83" s="3">
        <v>0</v>
      </c>
      <c r="Z83" s="3">
        <v>0</v>
      </c>
      <c r="AA83" s="3">
        <v>0</v>
      </c>
      <c r="AB83" s="3">
        <v>0</v>
      </c>
      <c r="AC83" s="3">
        <v>0</v>
      </c>
      <c r="AD83" s="3">
        <v>0</v>
      </c>
      <c r="AE83" s="4">
        <v>43684.433402777802</v>
      </c>
      <c r="AF83" s="4">
        <v>43684.433402777802</v>
      </c>
      <c r="AG83" s="3">
        <v>1</v>
      </c>
      <c r="AH83" s="3">
        <v>1</v>
      </c>
      <c r="AI83" s="3">
        <v>3</v>
      </c>
      <c r="AJ83" s="3" t="s">
        <v>104</v>
      </c>
      <c r="AK83" s="3">
        <v>5</v>
      </c>
      <c r="AL83" s="3">
        <v>5</v>
      </c>
      <c r="AM83" s="3">
        <v>0</v>
      </c>
      <c r="AN83" s="3">
        <v>0</v>
      </c>
      <c r="AO83" s="3">
        <v>0</v>
      </c>
      <c r="AP83" s="3">
        <v>0</v>
      </c>
      <c r="AQ83" s="3">
        <v>0</v>
      </c>
      <c r="AR83" s="3">
        <v>0</v>
      </c>
      <c r="AS83" s="3">
        <v>0</v>
      </c>
      <c r="AT83" s="3">
        <v>0</v>
      </c>
      <c r="AU83" s="3">
        <v>0</v>
      </c>
      <c r="AV83" s="3">
        <v>0</v>
      </c>
      <c r="AW83" s="3"/>
      <c r="AX83" s="3">
        <v>1</v>
      </c>
      <c r="AY83" s="3">
        <v>0</v>
      </c>
      <c r="AZ83" s="3"/>
      <c r="BA83" s="3">
        <v>0</v>
      </c>
      <c r="BB83" s="3"/>
      <c r="BC83" s="3">
        <v>606655</v>
      </c>
      <c r="BD83" s="3" t="s">
        <v>399</v>
      </c>
      <c r="BE83" s="3" t="s">
        <v>400</v>
      </c>
      <c r="BF83" s="3" t="s">
        <v>121</v>
      </c>
      <c r="BG83" s="3" t="s">
        <v>337</v>
      </c>
      <c r="BH83" s="3">
        <v>15</v>
      </c>
      <c r="BI83" s="3">
        <v>5</v>
      </c>
      <c r="BJ83" s="3">
        <v>16</v>
      </c>
      <c r="BK83" s="3" t="s">
        <v>157</v>
      </c>
      <c r="BL83" s="3" t="s">
        <v>401</v>
      </c>
    </row>
    <row r="84" spans="1:64" ht="12.75" customHeight="1">
      <c r="A84" s="3">
        <v>127</v>
      </c>
      <c r="B84" s="3">
        <v>0</v>
      </c>
      <c r="C84" s="3">
        <v>0</v>
      </c>
      <c r="D84" s="3">
        <v>0</v>
      </c>
      <c r="E84" s="3">
        <v>0</v>
      </c>
      <c r="F84" s="3">
        <v>0</v>
      </c>
      <c r="G84" s="3">
        <v>0</v>
      </c>
      <c r="H84" s="3">
        <v>0</v>
      </c>
      <c r="I84" s="3">
        <v>0</v>
      </c>
      <c r="J84" s="3">
        <v>1340</v>
      </c>
      <c r="K84" s="3">
        <v>0</v>
      </c>
      <c r="L84" s="3">
        <v>0</v>
      </c>
      <c r="M84" s="3">
        <v>0</v>
      </c>
      <c r="N84" s="3">
        <v>0</v>
      </c>
      <c r="O84" s="3">
        <v>0</v>
      </c>
      <c r="P84" s="3">
        <v>0</v>
      </c>
      <c r="Q84" s="3">
        <v>0</v>
      </c>
      <c r="R84" s="3">
        <v>0</v>
      </c>
      <c r="S84" s="3">
        <v>0</v>
      </c>
      <c r="T84" s="3">
        <v>0</v>
      </c>
      <c r="U84" s="3">
        <v>0</v>
      </c>
      <c r="V84" s="3">
        <v>0</v>
      </c>
      <c r="W84" s="3">
        <v>0</v>
      </c>
      <c r="X84" s="3">
        <v>0</v>
      </c>
      <c r="Y84" s="3">
        <v>0</v>
      </c>
      <c r="Z84" s="3">
        <v>0</v>
      </c>
      <c r="AA84" s="3">
        <v>0</v>
      </c>
      <c r="AB84" s="3">
        <v>0</v>
      </c>
      <c r="AC84" s="3">
        <v>0</v>
      </c>
      <c r="AD84" s="3">
        <v>0</v>
      </c>
      <c r="AE84" s="4">
        <v>43684.460277777798</v>
      </c>
      <c r="AF84" s="4">
        <v>43684.460277777798</v>
      </c>
      <c r="AG84" s="3">
        <v>1</v>
      </c>
      <c r="AH84" s="3">
        <v>1</v>
      </c>
      <c r="AI84" s="3">
        <v>2</v>
      </c>
      <c r="AJ84" s="3" t="s">
        <v>111</v>
      </c>
      <c r="AK84" s="3">
        <v>5</v>
      </c>
      <c r="AL84" s="3">
        <v>5</v>
      </c>
      <c r="AM84" s="3">
        <v>1</v>
      </c>
      <c r="AN84" s="3">
        <v>0</v>
      </c>
      <c r="AO84" s="3">
        <v>0</v>
      </c>
      <c r="AP84" s="3">
        <v>0</v>
      </c>
      <c r="AQ84" s="3">
        <v>0</v>
      </c>
      <c r="AR84" s="3">
        <v>0</v>
      </c>
      <c r="AS84" s="3">
        <v>0</v>
      </c>
      <c r="AT84" s="3">
        <v>0</v>
      </c>
      <c r="AU84" s="3">
        <v>0</v>
      </c>
      <c r="AV84" s="3">
        <v>0</v>
      </c>
      <c r="AW84" s="3"/>
      <c r="AX84" s="3">
        <v>1</v>
      </c>
      <c r="AY84" s="3">
        <v>0</v>
      </c>
      <c r="AZ84" s="3"/>
      <c r="BA84" s="3">
        <v>0</v>
      </c>
      <c r="BB84" s="3"/>
      <c r="BC84" s="3">
        <v>588854</v>
      </c>
      <c r="BD84" s="3" t="s">
        <v>121</v>
      </c>
      <c r="BE84" s="3" t="s">
        <v>402</v>
      </c>
      <c r="BF84" s="3" t="s">
        <v>403</v>
      </c>
      <c r="BG84" s="3" t="s">
        <v>404</v>
      </c>
      <c r="BH84" s="3">
        <v>24</v>
      </c>
      <c r="BI84" s="3">
        <v>3</v>
      </c>
      <c r="BJ84" s="3">
        <v>10</v>
      </c>
      <c r="BK84" s="3" t="s">
        <v>102</v>
      </c>
      <c r="BL84" s="3" t="s">
        <v>119</v>
      </c>
    </row>
    <row r="85" spans="1:64" ht="12.75" customHeight="1">
      <c r="A85" s="3">
        <v>129</v>
      </c>
      <c r="B85" s="3">
        <v>0</v>
      </c>
      <c r="C85" s="3">
        <v>0</v>
      </c>
      <c r="D85" s="3">
        <v>0</v>
      </c>
      <c r="E85" s="3">
        <v>0</v>
      </c>
      <c r="F85" s="3">
        <v>0</v>
      </c>
      <c r="G85" s="3">
        <v>0</v>
      </c>
      <c r="H85" s="3">
        <v>0</v>
      </c>
      <c r="I85" s="3">
        <v>0</v>
      </c>
      <c r="J85" s="3">
        <v>2198</v>
      </c>
      <c r="K85" s="3">
        <v>0</v>
      </c>
      <c r="L85" s="3">
        <v>0</v>
      </c>
      <c r="M85" s="3">
        <v>0</v>
      </c>
      <c r="N85" s="3">
        <v>0</v>
      </c>
      <c r="O85" s="3">
        <v>0</v>
      </c>
      <c r="P85" s="3">
        <v>0</v>
      </c>
      <c r="Q85" s="3">
        <v>0</v>
      </c>
      <c r="R85" s="3">
        <v>0</v>
      </c>
      <c r="S85" s="3">
        <v>0</v>
      </c>
      <c r="T85" s="3">
        <v>0</v>
      </c>
      <c r="U85" s="3">
        <v>0</v>
      </c>
      <c r="V85" s="3">
        <v>0</v>
      </c>
      <c r="W85" s="3">
        <v>0</v>
      </c>
      <c r="X85" s="3">
        <v>0</v>
      </c>
      <c r="Y85" s="3">
        <v>0</v>
      </c>
      <c r="Z85" s="3">
        <v>0</v>
      </c>
      <c r="AA85" s="3">
        <v>0</v>
      </c>
      <c r="AB85" s="3">
        <v>0</v>
      </c>
      <c r="AC85" s="3">
        <v>0</v>
      </c>
      <c r="AD85" s="3">
        <v>0</v>
      </c>
      <c r="AE85" s="4">
        <v>43684.488009259301</v>
      </c>
      <c r="AF85" s="4">
        <v>43684.488009259301</v>
      </c>
      <c r="AG85" s="3">
        <v>1</v>
      </c>
      <c r="AH85" s="3">
        <v>2</v>
      </c>
      <c r="AI85" s="3">
        <v>2</v>
      </c>
      <c r="AJ85" s="3" t="s">
        <v>405</v>
      </c>
      <c r="AK85" s="3">
        <v>1</v>
      </c>
      <c r="AL85" s="3">
        <v>0</v>
      </c>
      <c r="AM85" s="3">
        <v>0</v>
      </c>
      <c r="AN85" s="3">
        <v>0</v>
      </c>
      <c r="AO85" s="3">
        <v>0</v>
      </c>
      <c r="AP85" s="3">
        <v>0</v>
      </c>
      <c r="AQ85" s="3">
        <v>0</v>
      </c>
      <c r="AR85" s="3">
        <v>0</v>
      </c>
      <c r="AS85" s="3">
        <v>0</v>
      </c>
      <c r="AT85" s="3">
        <v>0</v>
      </c>
      <c r="AU85" s="3">
        <v>0</v>
      </c>
      <c r="AV85" s="3">
        <v>0</v>
      </c>
      <c r="AW85" s="3"/>
      <c r="AX85" s="3">
        <v>1</v>
      </c>
      <c r="AY85" s="3">
        <v>0</v>
      </c>
      <c r="AZ85" s="3"/>
      <c r="BA85" s="3">
        <v>0</v>
      </c>
      <c r="BB85" s="3" t="s">
        <v>406</v>
      </c>
      <c r="BC85" s="3">
        <v>611607</v>
      </c>
      <c r="BD85" s="3" t="s">
        <v>287</v>
      </c>
      <c r="BE85" s="3" t="s">
        <v>407</v>
      </c>
      <c r="BF85" s="3" t="s">
        <v>141</v>
      </c>
      <c r="BG85" s="3" t="s">
        <v>337</v>
      </c>
      <c r="BH85" s="3">
        <v>14</v>
      </c>
      <c r="BI85" s="3">
        <v>6</v>
      </c>
      <c r="BJ85" s="3">
        <v>16</v>
      </c>
      <c r="BK85" s="3" t="s">
        <v>127</v>
      </c>
      <c r="BL85" s="3" t="s">
        <v>253</v>
      </c>
    </row>
    <row r="86" spans="1:64" ht="12.75" customHeight="1">
      <c r="A86" s="3">
        <v>13</v>
      </c>
      <c r="B86" s="3">
        <v>0</v>
      </c>
      <c r="C86" s="3">
        <v>0</v>
      </c>
      <c r="D86" s="3">
        <v>0</v>
      </c>
      <c r="E86" s="3">
        <v>0</v>
      </c>
      <c r="F86" s="3">
        <v>0</v>
      </c>
      <c r="G86" s="3">
        <v>0</v>
      </c>
      <c r="H86" s="3">
        <v>0</v>
      </c>
      <c r="I86" s="3">
        <v>0</v>
      </c>
      <c r="J86" s="3">
        <v>1516</v>
      </c>
      <c r="K86" s="3">
        <v>0</v>
      </c>
      <c r="L86" s="3">
        <v>0</v>
      </c>
      <c r="M86" s="3">
        <v>0</v>
      </c>
      <c r="N86" s="3">
        <v>0</v>
      </c>
      <c r="O86" s="3">
        <v>0</v>
      </c>
      <c r="P86" s="3">
        <v>0</v>
      </c>
      <c r="Q86" s="3">
        <v>0</v>
      </c>
      <c r="R86" s="3">
        <v>0</v>
      </c>
      <c r="S86" s="3">
        <v>0</v>
      </c>
      <c r="T86" s="3">
        <v>0</v>
      </c>
      <c r="U86" s="3">
        <v>0</v>
      </c>
      <c r="V86" s="3">
        <v>0</v>
      </c>
      <c r="W86" s="3">
        <v>0</v>
      </c>
      <c r="X86" s="3">
        <v>0</v>
      </c>
      <c r="Y86" s="3">
        <v>0</v>
      </c>
      <c r="Z86" s="3">
        <v>0</v>
      </c>
      <c r="AA86" s="3">
        <v>0</v>
      </c>
      <c r="AB86" s="3">
        <v>0</v>
      </c>
      <c r="AC86" s="3">
        <v>0</v>
      </c>
      <c r="AD86" s="3">
        <v>0</v>
      </c>
      <c r="AE86" s="4">
        <v>43684.5148611111</v>
      </c>
      <c r="AF86" s="4">
        <v>43684.5148611111</v>
      </c>
      <c r="AG86" s="3">
        <v>1</v>
      </c>
      <c r="AH86" s="3">
        <v>1</v>
      </c>
      <c r="AI86" s="3">
        <v>2</v>
      </c>
      <c r="AJ86" s="3" t="s">
        <v>104</v>
      </c>
      <c r="AK86" s="3">
        <v>5</v>
      </c>
      <c r="AL86" s="3">
        <v>0</v>
      </c>
      <c r="AM86" s="3">
        <v>1</v>
      </c>
      <c r="AN86" s="3">
        <v>0</v>
      </c>
      <c r="AO86" s="3">
        <v>0</v>
      </c>
      <c r="AP86" s="3">
        <v>0</v>
      </c>
      <c r="AQ86" s="3">
        <v>0</v>
      </c>
      <c r="AR86" s="3">
        <v>0</v>
      </c>
      <c r="AS86" s="3">
        <v>0</v>
      </c>
      <c r="AT86" s="3">
        <v>0</v>
      </c>
      <c r="AU86" s="3">
        <v>0</v>
      </c>
      <c r="AV86" s="3">
        <v>0</v>
      </c>
      <c r="AW86" s="3"/>
      <c r="AX86" s="3">
        <v>1</v>
      </c>
      <c r="AY86" s="3">
        <v>0</v>
      </c>
      <c r="AZ86" s="3"/>
      <c r="BA86" s="3">
        <v>0</v>
      </c>
      <c r="BB86" s="3"/>
      <c r="BC86" s="3">
        <v>205510</v>
      </c>
      <c r="BD86" s="3" t="s">
        <v>160</v>
      </c>
      <c r="BE86" s="3" t="s">
        <v>155</v>
      </c>
      <c r="BF86" s="3" t="s">
        <v>255</v>
      </c>
      <c r="BG86" s="3" t="s">
        <v>408</v>
      </c>
      <c r="BH86" s="3">
        <v>15</v>
      </c>
      <c r="BI86" s="3">
        <v>0</v>
      </c>
      <c r="BJ86" s="3">
        <v>1</v>
      </c>
      <c r="BK86" s="3" t="s">
        <v>172</v>
      </c>
      <c r="BL86" s="3" t="s">
        <v>134</v>
      </c>
    </row>
    <row r="87" spans="1:64" ht="12.75" customHeight="1">
      <c r="A87" s="3">
        <v>135</v>
      </c>
      <c r="B87" s="3">
        <v>0</v>
      </c>
      <c r="C87" s="3">
        <v>0</v>
      </c>
      <c r="D87" s="3">
        <v>0</v>
      </c>
      <c r="E87" s="3">
        <v>0</v>
      </c>
      <c r="F87" s="3">
        <v>0</v>
      </c>
      <c r="G87" s="3">
        <v>0</v>
      </c>
      <c r="H87" s="3">
        <v>0</v>
      </c>
      <c r="I87" s="3">
        <v>0</v>
      </c>
      <c r="J87" s="3">
        <v>1454</v>
      </c>
      <c r="K87" s="3">
        <v>0</v>
      </c>
      <c r="L87" s="3">
        <v>0</v>
      </c>
      <c r="M87" s="3">
        <v>0</v>
      </c>
      <c r="N87" s="3">
        <v>0</v>
      </c>
      <c r="O87" s="3">
        <v>0</v>
      </c>
      <c r="P87" s="3">
        <v>0</v>
      </c>
      <c r="Q87" s="3">
        <v>0</v>
      </c>
      <c r="R87" s="3">
        <v>0</v>
      </c>
      <c r="S87" s="3">
        <v>0</v>
      </c>
      <c r="T87" s="3">
        <v>0</v>
      </c>
      <c r="U87" s="3">
        <v>0</v>
      </c>
      <c r="V87" s="3">
        <v>0</v>
      </c>
      <c r="W87" s="3">
        <v>0</v>
      </c>
      <c r="X87" s="3">
        <v>0</v>
      </c>
      <c r="Y87" s="3">
        <v>0</v>
      </c>
      <c r="Z87" s="3">
        <v>0</v>
      </c>
      <c r="AA87" s="3">
        <v>0</v>
      </c>
      <c r="AB87" s="3">
        <v>0</v>
      </c>
      <c r="AC87" s="3">
        <v>0</v>
      </c>
      <c r="AD87" s="3">
        <v>0</v>
      </c>
      <c r="AE87" s="4">
        <v>43684.543298611097</v>
      </c>
      <c r="AF87" s="4">
        <v>43684.543298611097</v>
      </c>
      <c r="AG87" s="3">
        <v>1</v>
      </c>
      <c r="AH87" s="3">
        <v>1</v>
      </c>
      <c r="AI87" s="3">
        <v>2</v>
      </c>
      <c r="AJ87" s="3" t="s">
        <v>104</v>
      </c>
      <c r="AK87" s="3">
        <v>5</v>
      </c>
      <c r="AL87" s="3">
        <v>5</v>
      </c>
      <c r="AM87" s="3">
        <v>1</v>
      </c>
      <c r="AN87" s="3">
        <v>0</v>
      </c>
      <c r="AO87" s="3">
        <v>0</v>
      </c>
      <c r="AP87" s="3">
        <v>0</v>
      </c>
      <c r="AQ87" s="3">
        <v>0</v>
      </c>
      <c r="AR87" s="3">
        <v>0</v>
      </c>
      <c r="AS87" s="3">
        <v>0</v>
      </c>
      <c r="AT87" s="3">
        <v>0</v>
      </c>
      <c r="AU87" s="3">
        <v>0</v>
      </c>
      <c r="AV87" s="3">
        <v>0</v>
      </c>
      <c r="AW87" s="3"/>
      <c r="AX87" s="3">
        <v>1</v>
      </c>
      <c r="AY87" s="3">
        <v>0</v>
      </c>
      <c r="AZ87" s="3"/>
      <c r="BA87" s="3">
        <v>0</v>
      </c>
      <c r="BB87" s="3"/>
      <c r="BC87" s="3">
        <v>593803</v>
      </c>
      <c r="BD87" s="3" t="s">
        <v>130</v>
      </c>
      <c r="BE87" s="3" t="s">
        <v>409</v>
      </c>
      <c r="BF87" s="3" t="s">
        <v>410</v>
      </c>
      <c r="BG87" s="3" t="s">
        <v>411</v>
      </c>
      <c r="BH87" s="3">
        <v>20</v>
      </c>
      <c r="BI87" s="3">
        <v>0</v>
      </c>
      <c r="BJ87" s="3">
        <v>1</v>
      </c>
      <c r="BK87" s="3" t="s">
        <v>102</v>
      </c>
      <c r="BL87" s="3" t="s">
        <v>412</v>
      </c>
    </row>
    <row r="88" spans="1:64" ht="12.75" customHeight="1">
      <c r="A88" s="3">
        <v>136</v>
      </c>
      <c r="B88" s="3">
        <v>0</v>
      </c>
      <c r="C88" s="3">
        <v>0</v>
      </c>
      <c r="D88" s="3">
        <v>0</v>
      </c>
      <c r="E88" s="3">
        <v>0</v>
      </c>
      <c r="F88" s="3">
        <v>0</v>
      </c>
      <c r="G88" s="3">
        <v>0</v>
      </c>
      <c r="H88" s="3">
        <v>0</v>
      </c>
      <c r="I88" s="3">
        <v>0</v>
      </c>
      <c r="J88" s="3">
        <v>867</v>
      </c>
      <c r="K88" s="3">
        <v>0</v>
      </c>
      <c r="L88" s="3">
        <v>0</v>
      </c>
      <c r="M88" s="3">
        <v>0</v>
      </c>
      <c r="N88" s="3">
        <v>0</v>
      </c>
      <c r="O88" s="3">
        <v>0</v>
      </c>
      <c r="P88" s="3">
        <v>0</v>
      </c>
      <c r="Q88" s="3">
        <v>0</v>
      </c>
      <c r="R88" s="3">
        <v>0</v>
      </c>
      <c r="S88" s="3">
        <v>0</v>
      </c>
      <c r="T88" s="3">
        <v>0</v>
      </c>
      <c r="U88" s="3">
        <v>0</v>
      </c>
      <c r="V88" s="3">
        <v>0</v>
      </c>
      <c r="W88" s="3">
        <v>0</v>
      </c>
      <c r="X88" s="3">
        <v>0</v>
      </c>
      <c r="Y88" s="3">
        <v>0</v>
      </c>
      <c r="Z88" s="3">
        <v>0</v>
      </c>
      <c r="AA88" s="3">
        <v>0</v>
      </c>
      <c r="AB88" s="3">
        <v>0</v>
      </c>
      <c r="AC88" s="3">
        <v>0</v>
      </c>
      <c r="AD88" s="3">
        <v>0</v>
      </c>
      <c r="AE88" s="4">
        <v>43684.546793981499</v>
      </c>
      <c r="AF88" s="4">
        <v>43684.546793981499</v>
      </c>
      <c r="AG88" s="3">
        <v>1</v>
      </c>
      <c r="AH88" s="3">
        <v>0</v>
      </c>
      <c r="AI88" s="3">
        <v>0</v>
      </c>
      <c r="AJ88" s="3"/>
      <c r="AK88" s="3">
        <v>5</v>
      </c>
      <c r="AL88" s="3">
        <v>0</v>
      </c>
      <c r="AM88" s="3">
        <v>1</v>
      </c>
      <c r="AN88" s="3">
        <v>0</v>
      </c>
      <c r="AO88" s="3">
        <v>0</v>
      </c>
      <c r="AP88" s="3">
        <v>0</v>
      </c>
      <c r="AQ88" s="3">
        <v>0</v>
      </c>
      <c r="AR88" s="3">
        <v>0</v>
      </c>
      <c r="AS88" s="3">
        <v>0</v>
      </c>
      <c r="AT88" s="3">
        <v>0</v>
      </c>
      <c r="AU88" s="3">
        <v>0</v>
      </c>
      <c r="AV88" s="3">
        <v>0</v>
      </c>
      <c r="AW88" s="3"/>
      <c r="AX88" s="3">
        <v>1</v>
      </c>
      <c r="AY88" s="3">
        <v>0</v>
      </c>
      <c r="AZ88" s="3"/>
      <c r="BA88" s="3">
        <v>0</v>
      </c>
      <c r="BB88" s="3"/>
      <c r="BC88" s="3">
        <v>610947</v>
      </c>
      <c r="BD88" s="3" t="s">
        <v>121</v>
      </c>
      <c r="BE88" s="3" t="s">
        <v>413</v>
      </c>
      <c r="BF88" s="3" t="s">
        <v>219</v>
      </c>
      <c r="BG88" s="3" t="s">
        <v>189</v>
      </c>
      <c r="BH88" s="3">
        <v>13</v>
      </c>
      <c r="BI88" s="3">
        <v>9</v>
      </c>
      <c r="BJ88" s="3">
        <v>7</v>
      </c>
      <c r="BK88" s="3" t="s">
        <v>102</v>
      </c>
      <c r="BL88" s="3" t="s">
        <v>414</v>
      </c>
    </row>
    <row r="89" spans="1:64" ht="12.75" customHeight="1">
      <c r="A89" s="3">
        <v>137</v>
      </c>
      <c r="B89" s="3">
        <v>0</v>
      </c>
      <c r="C89" s="3">
        <v>0</v>
      </c>
      <c r="D89" s="3">
        <v>0</v>
      </c>
      <c r="E89" s="3">
        <v>0</v>
      </c>
      <c r="F89" s="3">
        <v>0</v>
      </c>
      <c r="G89" s="3">
        <v>0</v>
      </c>
      <c r="H89" s="3">
        <v>1</v>
      </c>
      <c r="I89" s="3">
        <v>0</v>
      </c>
      <c r="J89" s="3">
        <v>854</v>
      </c>
      <c r="K89" s="3">
        <v>0</v>
      </c>
      <c r="L89" s="3">
        <v>0</v>
      </c>
      <c r="M89" s="3">
        <v>0</v>
      </c>
      <c r="N89" s="3">
        <v>0</v>
      </c>
      <c r="O89" s="3">
        <v>0</v>
      </c>
      <c r="P89" s="3">
        <v>0</v>
      </c>
      <c r="Q89" s="3">
        <v>0</v>
      </c>
      <c r="R89" s="3">
        <v>0</v>
      </c>
      <c r="S89" s="3">
        <v>0</v>
      </c>
      <c r="T89" s="3">
        <v>0</v>
      </c>
      <c r="U89" s="3">
        <v>0</v>
      </c>
      <c r="V89" s="3">
        <v>0</v>
      </c>
      <c r="W89" s="3">
        <v>0</v>
      </c>
      <c r="X89" s="3">
        <v>0</v>
      </c>
      <c r="Y89" s="3">
        <v>0</v>
      </c>
      <c r="Z89" s="3">
        <v>0</v>
      </c>
      <c r="AA89" s="3">
        <v>0</v>
      </c>
      <c r="AB89" s="3">
        <v>0</v>
      </c>
      <c r="AC89" s="3">
        <v>0</v>
      </c>
      <c r="AD89" s="3">
        <v>0</v>
      </c>
      <c r="AE89" s="4">
        <v>43684.564236111102</v>
      </c>
      <c r="AF89" s="4">
        <v>43684.564236111102</v>
      </c>
      <c r="AG89" s="3">
        <v>1</v>
      </c>
      <c r="AH89" s="3">
        <v>1</v>
      </c>
      <c r="AI89" s="3">
        <v>0</v>
      </c>
      <c r="AJ89" s="3" t="s">
        <v>104</v>
      </c>
      <c r="AK89" s="3">
        <v>5</v>
      </c>
      <c r="AL89" s="3">
        <v>0</v>
      </c>
      <c r="AM89" s="3">
        <v>0</v>
      </c>
      <c r="AN89" s="3">
        <v>0</v>
      </c>
      <c r="AO89" s="3">
        <v>0</v>
      </c>
      <c r="AP89" s="3">
        <v>0</v>
      </c>
      <c r="AQ89" s="3">
        <v>0</v>
      </c>
      <c r="AR89" s="3">
        <v>0</v>
      </c>
      <c r="AS89" s="3">
        <v>0</v>
      </c>
      <c r="AT89" s="3">
        <v>0</v>
      </c>
      <c r="AU89" s="3">
        <v>0</v>
      </c>
      <c r="AV89" s="3">
        <v>0</v>
      </c>
      <c r="AW89" s="3" t="s">
        <v>415</v>
      </c>
      <c r="AX89" s="3">
        <v>1</v>
      </c>
      <c r="AY89" s="3">
        <v>0</v>
      </c>
      <c r="AZ89" s="3"/>
      <c r="BA89" s="3">
        <v>0</v>
      </c>
      <c r="BB89" s="3" t="s">
        <v>416</v>
      </c>
      <c r="BC89" s="3">
        <v>598824</v>
      </c>
      <c r="BD89" s="3" t="s">
        <v>417</v>
      </c>
      <c r="BE89" s="3" t="s">
        <v>418</v>
      </c>
      <c r="BF89" s="3" t="s">
        <v>419</v>
      </c>
      <c r="BG89" s="3" t="s">
        <v>420</v>
      </c>
      <c r="BH89" s="3">
        <v>20</v>
      </c>
      <c r="BI89" s="3">
        <v>9</v>
      </c>
      <c r="BJ89" s="3">
        <v>25</v>
      </c>
      <c r="BK89" s="3" t="s">
        <v>102</v>
      </c>
      <c r="BL89" s="3" t="s">
        <v>193</v>
      </c>
    </row>
    <row r="90" spans="1:64" ht="12.75" customHeight="1">
      <c r="A90" s="3">
        <v>140</v>
      </c>
      <c r="B90" s="3">
        <v>0</v>
      </c>
      <c r="C90" s="3">
        <v>0</v>
      </c>
      <c r="D90" s="3">
        <v>0</v>
      </c>
      <c r="E90" s="3">
        <v>0</v>
      </c>
      <c r="F90" s="3">
        <v>0</v>
      </c>
      <c r="G90" s="3">
        <v>0</v>
      </c>
      <c r="H90" s="3">
        <v>0</v>
      </c>
      <c r="I90" s="3">
        <v>0</v>
      </c>
      <c r="J90" s="3">
        <v>2145</v>
      </c>
      <c r="K90" s="3">
        <v>0</v>
      </c>
      <c r="L90" s="3">
        <v>0</v>
      </c>
      <c r="M90" s="3">
        <v>0</v>
      </c>
      <c r="N90" s="3">
        <v>0</v>
      </c>
      <c r="O90" s="3">
        <v>0</v>
      </c>
      <c r="P90" s="3">
        <v>0</v>
      </c>
      <c r="Q90" s="3">
        <v>0</v>
      </c>
      <c r="R90" s="3">
        <v>0</v>
      </c>
      <c r="S90" s="3">
        <v>0</v>
      </c>
      <c r="T90" s="3">
        <v>0</v>
      </c>
      <c r="U90" s="3">
        <v>0</v>
      </c>
      <c r="V90" s="3">
        <v>0</v>
      </c>
      <c r="W90" s="3">
        <v>0</v>
      </c>
      <c r="X90" s="3">
        <v>0</v>
      </c>
      <c r="Y90" s="3">
        <v>0</v>
      </c>
      <c r="Z90" s="3">
        <v>0</v>
      </c>
      <c r="AA90" s="3">
        <v>0</v>
      </c>
      <c r="AB90" s="3">
        <v>0</v>
      </c>
      <c r="AC90" s="3">
        <v>0</v>
      </c>
      <c r="AD90" s="3">
        <v>0</v>
      </c>
      <c r="AE90" s="4">
        <v>43684.576076388897</v>
      </c>
      <c r="AF90" s="4">
        <v>43684.576076388897</v>
      </c>
      <c r="AG90" s="3">
        <v>1</v>
      </c>
      <c r="AH90" s="3">
        <v>1</v>
      </c>
      <c r="AI90" s="3">
        <v>2</v>
      </c>
      <c r="AJ90" s="3" t="s">
        <v>421</v>
      </c>
      <c r="AK90" s="3">
        <v>0</v>
      </c>
      <c r="AL90" s="3">
        <v>5</v>
      </c>
      <c r="AM90" s="3">
        <v>0</v>
      </c>
      <c r="AN90" s="3">
        <v>0</v>
      </c>
      <c r="AO90" s="3">
        <v>0</v>
      </c>
      <c r="AP90" s="3">
        <v>0</v>
      </c>
      <c r="AQ90" s="3">
        <v>0</v>
      </c>
      <c r="AR90" s="3">
        <v>0</v>
      </c>
      <c r="AS90" s="3">
        <v>0</v>
      </c>
      <c r="AT90" s="3">
        <v>0</v>
      </c>
      <c r="AU90" s="3">
        <v>0</v>
      </c>
      <c r="AV90" s="3">
        <v>0</v>
      </c>
      <c r="AW90" s="3"/>
      <c r="AX90" s="3">
        <v>1</v>
      </c>
      <c r="AY90" s="3">
        <v>0</v>
      </c>
      <c r="AZ90" s="3"/>
      <c r="BA90" s="3">
        <v>0</v>
      </c>
      <c r="BB90" s="3" t="s">
        <v>422</v>
      </c>
      <c r="BC90" s="3">
        <v>203020</v>
      </c>
      <c r="BD90" s="3" t="s">
        <v>423</v>
      </c>
      <c r="BE90" s="3" t="s">
        <v>424</v>
      </c>
      <c r="BF90" s="3" t="s">
        <v>311</v>
      </c>
      <c r="BG90" s="3" t="s">
        <v>337</v>
      </c>
      <c r="BH90" s="3">
        <v>17</v>
      </c>
      <c r="BI90" s="3">
        <v>9</v>
      </c>
      <c r="BJ90" s="3">
        <v>6</v>
      </c>
      <c r="BK90" s="3" t="s">
        <v>425</v>
      </c>
      <c r="BL90" s="3" t="s">
        <v>148</v>
      </c>
    </row>
    <row r="91" spans="1:64" ht="12.75" customHeight="1">
      <c r="A91" s="3">
        <v>141</v>
      </c>
      <c r="B91" s="3">
        <v>0</v>
      </c>
      <c r="C91" s="3">
        <v>0</v>
      </c>
      <c r="D91" s="3">
        <v>0</v>
      </c>
      <c r="E91" s="3">
        <v>0</v>
      </c>
      <c r="F91" s="3">
        <v>0</v>
      </c>
      <c r="G91" s="3">
        <v>0</v>
      </c>
      <c r="H91" s="3">
        <v>0</v>
      </c>
      <c r="I91" s="3">
        <v>0</v>
      </c>
      <c r="J91" s="3">
        <v>706</v>
      </c>
      <c r="K91" s="3">
        <v>0</v>
      </c>
      <c r="L91" s="3">
        <v>0</v>
      </c>
      <c r="M91" s="3">
        <v>0</v>
      </c>
      <c r="N91" s="3">
        <v>0</v>
      </c>
      <c r="O91" s="3">
        <v>0</v>
      </c>
      <c r="P91" s="3">
        <v>0</v>
      </c>
      <c r="Q91" s="3">
        <v>0</v>
      </c>
      <c r="R91" s="3">
        <v>0</v>
      </c>
      <c r="S91" s="3">
        <v>0</v>
      </c>
      <c r="T91" s="3">
        <v>0</v>
      </c>
      <c r="U91" s="3">
        <v>0</v>
      </c>
      <c r="V91" s="3">
        <v>0</v>
      </c>
      <c r="W91" s="3">
        <v>0</v>
      </c>
      <c r="X91" s="3">
        <v>0</v>
      </c>
      <c r="Y91" s="3">
        <v>0</v>
      </c>
      <c r="Z91" s="3">
        <v>0</v>
      </c>
      <c r="AA91" s="3">
        <v>0</v>
      </c>
      <c r="AB91" s="3">
        <v>0</v>
      </c>
      <c r="AC91" s="3">
        <v>0</v>
      </c>
      <c r="AD91" s="3">
        <v>0</v>
      </c>
      <c r="AE91" s="4">
        <v>43684.5774537037</v>
      </c>
      <c r="AF91" s="4">
        <v>43684.5774537037</v>
      </c>
      <c r="AG91" s="3">
        <v>1</v>
      </c>
      <c r="AH91" s="3">
        <v>1</v>
      </c>
      <c r="AI91" s="3">
        <v>2</v>
      </c>
      <c r="AJ91" s="3" t="s">
        <v>426</v>
      </c>
      <c r="AK91" s="3">
        <v>0</v>
      </c>
      <c r="AL91" s="3">
        <v>0</v>
      </c>
      <c r="AM91" s="3">
        <v>0</v>
      </c>
      <c r="AN91" s="3">
        <v>0</v>
      </c>
      <c r="AO91" s="3">
        <v>0</v>
      </c>
      <c r="AP91" s="3">
        <v>0</v>
      </c>
      <c r="AQ91" s="3">
        <v>0</v>
      </c>
      <c r="AR91" s="3">
        <v>0</v>
      </c>
      <c r="AS91" s="3">
        <v>0</v>
      </c>
      <c r="AT91" s="3">
        <v>0</v>
      </c>
      <c r="AU91" s="3">
        <v>0</v>
      </c>
      <c r="AV91" s="3">
        <v>0</v>
      </c>
      <c r="AW91" s="3" t="s">
        <v>427</v>
      </c>
      <c r="AX91" s="3">
        <v>1</v>
      </c>
      <c r="AY91" s="3">
        <v>0</v>
      </c>
      <c r="AZ91" s="3"/>
      <c r="BA91" s="3">
        <v>0</v>
      </c>
      <c r="BB91" s="3" t="s">
        <v>428</v>
      </c>
      <c r="BC91" s="3">
        <v>597424</v>
      </c>
      <c r="BD91" s="3" t="s">
        <v>103</v>
      </c>
      <c r="BE91" s="3" t="s">
        <v>429</v>
      </c>
      <c r="BF91" s="3" t="s">
        <v>121</v>
      </c>
      <c r="BG91" s="3" t="s">
        <v>430</v>
      </c>
      <c r="BH91" s="3">
        <v>22</v>
      </c>
      <c r="BI91" s="3">
        <v>2</v>
      </c>
      <c r="BJ91" s="3">
        <v>9</v>
      </c>
      <c r="BK91" s="3" t="s">
        <v>331</v>
      </c>
      <c r="BL91" s="3" t="s">
        <v>431</v>
      </c>
    </row>
    <row r="92" spans="1:64" ht="12.75" customHeight="1">
      <c r="A92" s="3">
        <v>143</v>
      </c>
      <c r="B92" s="3">
        <v>0</v>
      </c>
      <c r="C92" s="3">
        <v>0</v>
      </c>
      <c r="D92" s="3">
        <v>0</v>
      </c>
      <c r="E92" s="3">
        <v>0</v>
      </c>
      <c r="F92" s="3">
        <v>0</v>
      </c>
      <c r="G92" s="3">
        <v>0</v>
      </c>
      <c r="H92" s="3">
        <v>0</v>
      </c>
      <c r="I92" s="3">
        <v>0</v>
      </c>
      <c r="J92" s="3">
        <v>1515</v>
      </c>
      <c r="K92" s="3">
        <v>0</v>
      </c>
      <c r="L92" s="3">
        <v>0</v>
      </c>
      <c r="M92" s="3">
        <v>0</v>
      </c>
      <c r="N92" s="3">
        <v>0</v>
      </c>
      <c r="O92" s="3">
        <v>0</v>
      </c>
      <c r="P92" s="3">
        <v>0</v>
      </c>
      <c r="Q92" s="3">
        <v>0</v>
      </c>
      <c r="R92" s="3">
        <v>0</v>
      </c>
      <c r="S92" s="3">
        <v>0</v>
      </c>
      <c r="T92" s="3">
        <v>0</v>
      </c>
      <c r="U92" s="3">
        <v>0</v>
      </c>
      <c r="V92" s="3">
        <v>0</v>
      </c>
      <c r="W92" s="3">
        <v>0</v>
      </c>
      <c r="X92" s="3">
        <v>0</v>
      </c>
      <c r="Y92" s="3">
        <v>0</v>
      </c>
      <c r="Z92" s="3">
        <v>0</v>
      </c>
      <c r="AA92" s="3">
        <v>0</v>
      </c>
      <c r="AB92" s="3">
        <v>0</v>
      </c>
      <c r="AC92" s="3">
        <v>0</v>
      </c>
      <c r="AD92" s="3">
        <v>0</v>
      </c>
      <c r="AE92" s="4">
        <v>43684.588981481502</v>
      </c>
      <c r="AF92" s="4">
        <v>43684.588981481502</v>
      </c>
      <c r="AG92" s="3">
        <v>1</v>
      </c>
      <c r="AH92" s="3">
        <v>1</v>
      </c>
      <c r="AI92" s="3">
        <v>3</v>
      </c>
      <c r="AJ92" s="3" t="s">
        <v>111</v>
      </c>
      <c r="AK92" s="3">
        <v>5</v>
      </c>
      <c r="AL92" s="3">
        <v>0</v>
      </c>
      <c r="AM92" s="3">
        <v>1</v>
      </c>
      <c r="AN92" s="3">
        <v>0</v>
      </c>
      <c r="AO92" s="3">
        <v>0</v>
      </c>
      <c r="AP92" s="3">
        <v>0</v>
      </c>
      <c r="AQ92" s="3">
        <v>0</v>
      </c>
      <c r="AR92" s="3">
        <v>0</v>
      </c>
      <c r="AS92" s="3">
        <v>0</v>
      </c>
      <c r="AT92" s="3">
        <v>0</v>
      </c>
      <c r="AU92" s="3">
        <v>0</v>
      </c>
      <c r="AV92" s="3">
        <v>0</v>
      </c>
      <c r="AW92" s="3"/>
      <c r="AX92" s="3">
        <v>1</v>
      </c>
      <c r="AY92" s="3">
        <v>0</v>
      </c>
      <c r="AZ92" s="3"/>
      <c r="BA92" s="3">
        <v>0</v>
      </c>
      <c r="BB92" s="3"/>
      <c r="BC92" s="3">
        <v>620518</v>
      </c>
      <c r="BD92" s="3" t="s">
        <v>248</v>
      </c>
      <c r="BE92" s="3" t="s">
        <v>432</v>
      </c>
      <c r="BF92" s="3" t="s">
        <v>100</v>
      </c>
      <c r="BG92" s="3" t="s">
        <v>433</v>
      </c>
      <c r="BH92" s="3">
        <v>19</v>
      </c>
      <c r="BI92" s="3">
        <v>1</v>
      </c>
      <c r="BJ92" s="3">
        <v>19</v>
      </c>
      <c r="BK92" s="3" t="s">
        <v>102</v>
      </c>
      <c r="BL92" s="3" t="s">
        <v>434</v>
      </c>
    </row>
    <row r="93" spans="1:64" ht="12.75" customHeight="1">
      <c r="A93" s="3">
        <v>139</v>
      </c>
      <c r="B93" s="3">
        <v>0</v>
      </c>
      <c r="C93" s="3">
        <v>0</v>
      </c>
      <c r="D93" s="3">
        <v>0</v>
      </c>
      <c r="E93" s="3">
        <v>0</v>
      </c>
      <c r="F93" s="3">
        <v>0</v>
      </c>
      <c r="G93" s="3">
        <v>0</v>
      </c>
      <c r="H93" s="3">
        <v>0</v>
      </c>
      <c r="I93" s="3">
        <v>0</v>
      </c>
      <c r="J93" s="3">
        <v>2218</v>
      </c>
      <c r="K93" s="3">
        <v>0</v>
      </c>
      <c r="L93" s="3">
        <v>0</v>
      </c>
      <c r="M93" s="3">
        <v>0</v>
      </c>
      <c r="N93" s="3">
        <v>0</v>
      </c>
      <c r="O93" s="3">
        <v>0</v>
      </c>
      <c r="P93" s="3">
        <v>0</v>
      </c>
      <c r="Q93" s="3">
        <v>0</v>
      </c>
      <c r="R93" s="3">
        <v>0</v>
      </c>
      <c r="S93" s="3">
        <v>0</v>
      </c>
      <c r="T93" s="3">
        <v>0</v>
      </c>
      <c r="U93" s="3">
        <v>0</v>
      </c>
      <c r="V93" s="3">
        <v>0</v>
      </c>
      <c r="W93" s="3">
        <v>0</v>
      </c>
      <c r="X93" s="3">
        <v>0</v>
      </c>
      <c r="Y93" s="3">
        <v>0</v>
      </c>
      <c r="Z93" s="3">
        <v>0</v>
      </c>
      <c r="AA93" s="3">
        <v>0</v>
      </c>
      <c r="AB93" s="3">
        <v>0</v>
      </c>
      <c r="AC93" s="3">
        <v>0</v>
      </c>
      <c r="AD93" s="3">
        <v>0</v>
      </c>
      <c r="AE93" s="4">
        <v>43684.594398148103</v>
      </c>
      <c r="AF93" s="4">
        <v>43684.594398148103</v>
      </c>
      <c r="AG93" s="3">
        <v>1</v>
      </c>
      <c r="AH93" s="3">
        <v>0</v>
      </c>
      <c r="AI93" s="3">
        <v>0</v>
      </c>
      <c r="AJ93" s="3"/>
      <c r="AK93" s="3">
        <v>0</v>
      </c>
      <c r="AL93" s="3">
        <v>0</v>
      </c>
      <c r="AM93" s="3">
        <v>0</v>
      </c>
      <c r="AN93" s="3">
        <v>0</v>
      </c>
      <c r="AO93" s="3">
        <v>0</v>
      </c>
      <c r="AP93" s="3">
        <v>0</v>
      </c>
      <c r="AQ93" s="3">
        <v>0</v>
      </c>
      <c r="AR93" s="3">
        <v>0</v>
      </c>
      <c r="AS93" s="3">
        <v>0</v>
      </c>
      <c r="AT93" s="3">
        <v>0</v>
      </c>
      <c r="AU93" s="3">
        <v>0</v>
      </c>
      <c r="AV93" s="3">
        <v>0</v>
      </c>
      <c r="AW93" s="3"/>
      <c r="AX93" s="3">
        <v>1</v>
      </c>
      <c r="AY93" s="3">
        <v>0</v>
      </c>
      <c r="AZ93" s="3"/>
      <c r="BA93" s="3">
        <v>0</v>
      </c>
      <c r="BB93" s="3" t="s">
        <v>435</v>
      </c>
      <c r="BC93" s="3">
        <v>620942</v>
      </c>
      <c r="BD93" s="3" t="s">
        <v>436</v>
      </c>
      <c r="BE93" s="3" t="s">
        <v>437</v>
      </c>
      <c r="BF93" s="3" t="s">
        <v>121</v>
      </c>
      <c r="BG93" s="3" t="s">
        <v>337</v>
      </c>
      <c r="BH93" s="3">
        <v>11</v>
      </c>
      <c r="BI93" s="3">
        <v>6</v>
      </c>
      <c r="BJ93" s="3">
        <v>22</v>
      </c>
      <c r="BK93" s="3" t="s">
        <v>102</v>
      </c>
      <c r="BL93" s="3" t="s">
        <v>438</v>
      </c>
    </row>
    <row r="94" spans="1:64" ht="12.75" customHeight="1">
      <c r="A94" s="3">
        <v>106</v>
      </c>
      <c r="B94" s="3">
        <v>0</v>
      </c>
      <c r="C94" s="3">
        <v>0</v>
      </c>
      <c r="D94" s="3">
        <v>0</v>
      </c>
      <c r="E94" s="3">
        <v>0</v>
      </c>
      <c r="F94" s="3">
        <v>0</v>
      </c>
      <c r="G94" s="3">
        <v>0</v>
      </c>
      <c r="H94" s="3">
        <v>0</v>
      </c>
      <c r="I94" s="3">
        <v>0</v>
      </c>
      <c r="J94" s="3">
        <v>2194</v>
      </c>
      <c r="K94" s="3">
        <v>0</v>
      </c>
      <c r="L94" s="3">
        <v>0</v>
      </c>
      <c r="M94" s="3">
        <v>0</v>
      </c>
      <c r="N94" s="3">
        <v>0</v>
      </c>
      <c r="O94" s="3">
        <v>0</v>
      </c>
      <c r="P94" s="3">
        <v>0</v>
      </c>
      <c r="Q94" s="3">
        <v>0</v>
      </c>
      <c r="R94" s="3">
        <v>0</v>
      </c>
      <c r="S94" s="3">
        <v>0</v>
      </c>
      <c r="T94" s="3">
        <v>0</v>
      </c>
      <c r="U94" s="3">
        <v>0</v>
      </c>
      <c r="V94" s="3">
        <v>0</v>
      </c>
      <c r="W94" s="3">
        <v>0</v>
      </c>
      <c r="X94" s="3">
        <v>0</v>
      </c>
      <c r="Y94" s="3">
        <v>0</v>
      </c>
      <c r="Z94" s="3">
        <v>0</v>
      </c>
      <c r="AA94" s="3">
        <v>0</v>
      </c>
      <c r="AB94" s="3">
        <v>0</v>
      </c>
      <c r="AC94" s="3">
        <v>0</v>
      </c>
      <c r="AD94" s="3">
        <v>0</v>
      </c>
      <c r="AE94" s="4">
        <v>43684.618750000001</v>
      </c>
      <c r="AF94" s="4">
        <v>43684.618750000001</v>
      </c>
      <c r="AG94" s="3">
        <v>1</v>
      </c>
      <c r="AH94" s="3">
        <v>1</v>
      </c>
      <c r="AI94" s="3">
        <v>2</v>
      </c>
      <c r="AJ94" s="3" t="s">
        <v>439</v>
      </c>
      <c r="AK94" s="3">
        <v>0</v>
      </c>
      <c r="AL94" s="3">
        <v>1</v>
      </c>
      <c r="AM94" s="3">
        <v>0</v>
      </c>
      <c r="AN94" s="3">
        <v>0</v>
      </c>
      <c r="AO94" s="3">
        <v>0</v>
      </c>
      <c r="AP94" s="3">
        <v>0</v>
      </c>
      <c r="AQ94" s="3">
        <v>0</v>
      </c>
      <c r="AR94" s="3">
        <v>0</v>
      </c>
      <c r="AS94" s="3">
        <v>0</v>
      </c>
      <c r="AT94" s="3">
        <v>0</v>
      </c>
      <c r="AU94" s="3">
        <v>0</v>
      </c>
      <c r="AV94" s="3">
        <v>0</v>
      </c>
      <c r="AW94" s="3"/>
      <c r="AX94" s="3">
        <v>1</v>
      </c>
      <c r="AY94" s="3">
        <v>0</v>
      </c>
      <c r="AZ94" s="3"/>
      <c r="BA94" s="3">
        <v>0</v>
      </c>
      <c r="BB94" s="3" t="s">
        <v>440</v>
      </c>
      <c r="BC94" s="3">
        <v>614997</v>
      </c>
      <c r="BD94" s="3" t="s">
        <v>132</v>
      </c>
      <c r="BE94" s="3" t="s">
        <v>441</v>
      </c>
      <c r="BF94" s="3" t="s">
        <v>442</v>
      </c>
      <c r="BG94" s="3" t="s">
        <v>337</v>
      </c>
      <c r="BH94" s="3">
        <v>12</v>
      </c>
      <c r="BI94" s="3">
        <v>10</v>
      </c>
      <c r="BJ94" s="3">
        <v>6</v>
      </c>
      <c r="BK94" s="3" t="s">
        <v>102</v>
      </c>
      <c r="BL94" s="3" t="s">
        <v>124</v>
      </c>
    </row>
    <row r="95" spans="1:64" ht="12.75" customHeight="1">
      <c r="A95" s="3">
        <v>94</v>
      </c>
      <c r="B95" s="3">
        <v>0</v>
      </c>
      <c r="C95" s="3">
        <v>0</v>
      </c>
      <c r="D95" s="3">
        <v>0</v>
      </c>
      <c r="E95" s="3">
        <v>0</v>
      </c>
      <c r="F95" s="3">
        <v>0</v>
      </c>
      <c r="G95" s="3">
        <v>0</v>
      </c>
      <c r="H95" s="3">
        <v>0</v>
      </c>
      <c r="I95" s="3">
        <v>0</v>
      </c>
      <c r="J95" s="3">
        <v>2195</v>
      </c>
      <c r="K95" s="3">
        <v>0</v>
      </c>
      <c r="L95" s="3">
        <v>0</v>
      </c>
      <c r="M95" s="3">
        <v>0</v>
      </c>
      <c r="N95" s="3">
        <v>0</v>
      </c>
      <c r="O95" s="3">
        <v>0</v>
      </c>
      <c r="P95" s="3">
        <v>0</v>
      </c>
      <c r="Q95" s="3">
        <v>0</v>
      </c>
      <c r="R95" s="3">
        <v>0</v>
      </c>
      <c r="S95" s="3">
        <v>0</v>
      </c>
      <c r="T95" s="3">
        <v>0</v>
      </c>
      <c r="U95" s="3">
        <v>0</v>
      </c>
      <c r="V95" s="3">
        <v>0</v>
      </c>
      <c r="W95" s="3">
        <v>0</v>
      </c>
      <c r="X95" s="3">
        <v>0</v>
      </c>
      <c r="Y95" s="3">
        <v>0</v>
      </c>
      <c r="Z95" s="3">
        <v>0</v>
      </c>
      <c r="AA95" s="3">
        <v>0</v>
      </c>
      <c r="AB95" s="3">
        <v>0</v>
      </c>
      <c r="AC95" s="3">
        <v>0</v>
      </c>
      <c r="AD95" s="3">
        <v>0</v>
      </c>
      <c r="AE95" s="4">
        <v>43684.620497685202</v>
      </c>
      <c r="AF95" s="4">
        <v>43684.620497685202</v>
      </c>
      <c r="AG95" s="3">
        <v>1</v>
      </c>
      <c r="AH95" s="3">
        <v>1</v>
      </c>
      <c r="AI95" s="3">
        <v>2</v>
      </c>
      <c r="AJ95" s="3"/>
      <c r="AK95" s="3">
        <v>0</v>
      </c>
      <c r="AL95" s="3">
        <v>5</v>
      </c>
      <c r="AM95" s="3">
        <v>0</v>
      </c>
      <c r="AN95" s="3">
        <v>1</v>
      </c>
      <c r="AO95" s="3">
        <v>0</v>
      </c>
      <c r="AP95" s="3">
        <v>0</v>
      </c>
      <c r="AQ95" s="3">
        <v>0</v>
      </c>
      <c r="AR95" s="3">
        <v>0</v>
      </c>
      <c r="AS95" s="3">
        <v>0</v>
      </c>
      <c r="AT95" s="3">
        <v>0</v>
      </c>
      <c r="AU95" s="3">
        <v>0</v>
      </c>
      <c r="AV95" s="3">
        <v>0</v>
      </c>
      <c r="AW95" s="3" t="s">
        <v>443</v>
      </c>
      <c r="AX95" s="3">
        <v>1</v>
      </c>
      <c r="AY95" s="3">
        <v>0</v>
      </c>
      <c r="AZ95" s="3"/>
      <c r="BA95" s="3">
        <v>0</v>
      </c>
      <c r="BB95" s="3" t="s">
        <v>444</v>
      </c>
      <c r="BC95" s="3">
        <v>612373</v>
      </c>
      <c r="BD95" s="3" t="s">
        <v>369</v>
      </c>
      <c r="BE95" s="3" t="s">
        <v>445</v>
      </c>
      <c r="BF95" s="3" t="s">
        <v>177</v>
      </c>
      <c r="BG95" s="3" t="s">
        <v>337</v>
      </c>
      <c r="BH95" s="3">
        <v>17</v>
      </c>
      <c r="BI95" s="3">
        <v>3</v>
      </c>
      <c r="BJ95" s="3">
        <v>4</v>
      </c>
      <c r="BK95" s="3" t="s">
        <v>109</v>
      </c>
      <c r="BL95" s="3" t="s">
        <v>193</v>
      </c>
    </row>
    <row r="96" spans="1:64" ht="12.75" customHeight="1">
      <c r="A96" s="3">
        <v>28</v>
      </c>
      <c r="B96" s="3">
        <v>0</v>
      </c>
      <c r="C96" s="3">
        <v>0</v>
      </c>
      <c r="D96" s="3">
        <v>0</v>
      </c>
      <c r="E96" s="3">
        <v>0</v>
      </c>
      <c r="F96" s="3">
        <v>0</v>
      </c>
      <c r="G96" s="3">
        <v>0</v>
      </c>
      <c r="H96" s="3">
        <v>1</v>
      </c>
      <c r="I96" s="3">
        <v>0</v>
      </c>
      <c r="J96" s="3">
        <v>552</v>
      </c>
      <c r="K96" s="3">
        <v>0</v>
      </c>
      <c r="L96" s="3">
        <v>0</v>
      </c>
      <c r="M96" s="3">
        <v>0</v>
      </c>
      <c r="N96" s="3">
        <v>0</v>
      </c>
      <c r="O96" s="3">
        <v>0</v>
      </c>
      <c r="P96" s="3">
        <v>0</v>
      </c>
      <c r="Q96" s="3">
        <v>0</v>
      </c>
      <c r="R96" s="3">
        <v>0</v>
      </c>
      <c r="S96" s="3">
        <v>0</v>
      </c>
      <c r="T96" s="3">
        <v>0</v>
      </c>
      <c r="U96" s="3">
        <v>0</v>
      </c>
      <c r="V96" s="3">
        <v>0</v>
      </c>
      <c r="W96" s="3">
        <v>0</v>
      </c>
      <c r="X96" s="3">
        <v>0</v>
      </c>
      <c r="Y96" s="3">
        <v>0</v>
      </c>
      <c r="Z96" s="3">
        <v>0</v>
      </c>
      <c r="AA96" s="3">
        <v>0</v>
      </c>
      <c r="AB96" s="3">
        <v>0</v>
      </c>
      <c r="AC96" s="3">
        <v>0</v>
      </c>
      <c r="AD96" s="3">
        <v>0</v>
      </c>
      <c r="AE96" s="4">
        <v>43684.731666666703</v>
      </c>
      <c r="AF96" s="4">
        <v>43684.731666666703</v>
      </c>
      <c r="AG96" s="3">
        <v>1</v>
      </c>
      <c r="AH96" s="3">
        <v>1</v>
      </c>
      <c r="AI96" s="3">
        <v>3</v>
      </c>
      <c r="AJ96" s="3" t="s">
        <v>104</v>
      </c>
      <c r="AK96" s="3">
        <v>5</v>
      </c>
      <c r="AL96" s="3">
        <v>5</v>
      </c>
      <c r="AM96" s="3">
        <v>1</v>
      </c>
      <c r="AN96" s="3">
        <v>0</v>
      </c>
      <c r="AO96" s="3">
        <v>0</v>
      </c>
      <c r="AP96" s="3">
        <v>0</v>
      </c>
      <c r="AQ96" s="3">
        <v>0</v>
      </c>
      <c r="AR96" s="3">
        <v>0</v>
      </c>
      <c r="AS96" s="3">
        <v>0</v>
      </c>
      <c r="AT96" s="3">
        <v>0</v>
      </c>
      <c r="AU96" s="3">
        <v>0</v>
      </c>
      <c r="AV96" s="3">
        <v>0</v>
      </c>
      <c r="AW96" s="3"/>
      <c r="AX96" s="3">
        <v>1</v>
      </c>
      <c r="AY96" s="3">
        <v>0</v>
      </c>
      <c r="AZ96" s="3"/>
      <c r="BA96" s="3">
        <v>0</v>
      </c>
      <c r="BB96" s="3" t="s">
        <v>446</v>
      </c>
      <c r="BC96" s="3">
        <v>612747</v>
      </c>
      <c r="BD96" s="3" t="s">
        <v>447</v>
      </c>
      <c r="BE96" s="3" t="s">
        <v>448</v>
      </c>
      <c r="BF96" s="3" t="s">
        <v>121</v>
      </c>
      <c r="BG96" s="3" t="s">
        <v>294</v>
      </c>
      <c r="BH96" s="3">
        <v>12</v>
      </c>
      <c r="BI96" s="3">
        <v>11</v>
      </c>
      <c r="BJ96" s="3">
        <v>19</v>
      </c>
      <c r="BK96" s="3" t="s">
        <v>127</v>
      </c>
      <c r="BL96" s="3" t="s">
        <v>234</v>
      </c>
    </row>
    <row r="97" spans="1:64" ht="12.75" customHeight="1">
      <c r="A97" s="3">
        <v>150</v>
      </c>
      <c r="B97" s="3">
        <v>0</v>
      </c>
      <c r="C97" s="3">
        <v>0</v>
      </c>
      <c r="D97" s="3">
        <v>0</v>
      </c>
      <c r="E97" s="3">
        <v>0</v>
      </c>
      <c r="F97" s="3">
        <v>0</v>
      </c>
      <c r="G97" s="3">
        <v>0</v>
      </c>
      <c r="H97" s="3">
        <v>0</v>
      </c>
      <c r="I97" s="3">
        <v>0</v>
      </c>
      <c r="J97" s="3">
        <v>2242</v>
      </c>
      <c r="K97" s="3">
        <v>0</v>
      </c>
      <c r="L97" s="3">
        <v>0</v>
      </c>
      <c r="M97" s="3">
        <v>0</v>
      </c>
      <c r="N97" s="3">
        <v>0</v>
      </c>
      <c r="O97" s="3">
        <v>0</v>
      </c>
      <c r="P97" s="3">
        <v>0</v>
      </c>
      <c r="Q97" s="3">
        <v>0</v>
      </c>
      <c r="R97" s="3">
        <v>0</v>
      </c>
      <c r="S97" s="3">
        <v>0</v>
      </c>
      <c r="T97" s="3">
        <v>0</v>
      </c>
      <c r="U97" s="3">
        <v>0</v>
      </c>
      <c r="V97" s="3">
        <v>0</v>
      </c>
      <c r="W97" s="3">
        <v>0</v>
      </c>
      <c r="X97" s="3">
        <v>0</v>
      </c>
      <c r="Y97" s="3">
        <v>0</v>
      </c>
      <c r="Z97" s="3">
        <v>0</v>
      </c>
      <c r="AA97" s="3">
        <v>0</v>
      </c>
      <c r="AB97" s="3">
        <v>0</v>
      </c>
      <c r="AC97" s="3">
        <v>0</v>
      </c>
      <c r="AD97" s="3">
        <v>0</v>
      </c>
      <c r="AE97" s="4">
        <v>43684.849733796298</v>
      </c>
      <c r="AF97" s="4">
        <v>43684.849733796298</v>
      </c>
      <c r="AG97" s="3">
        <v>1</v>
      </c>
      <c r="AH97" s="3">
        <v>1</v>
      </c>
      <c r="AI97" s="3">
        <v>3</v>
      </c>
      <c r="AJ97" s="3" t="s">
        <v>104</v>
      </c>
      <c r="AK97" s="3">
        <v>5</v>
      </c>
      <c r="AL97" s="3">
        <v>5</v>
      </c>
      <c r="AM97" s="3">
        <v>0</v>
      </c>
      <c r="AN97" s="3">
        <v>0</v>
      </c>
      <c r="AO97" s="3">
        <v>0</v>
      </c>
      <c r="AP97" s="3">
        <v>0</v>
      </c>
      <c r="AQ97" s="3">
        <v>0</v>
      </c>
      <c r="AR97" s="3">
        <v>0</v>
      </c>
      <c r="AS97" s="3">
        <v>0</v>
      </c>
      <c r="AT97" s="3">
        <v>0</v>
      </c>
      <c r="AU97" s="3">
        <v>0</v>
      </c>
      <c r="AV97" s="3">
        <v>0</v>
      </c>
      <c r="AW97" s="3"/>
      <c r="AX97" s="3">
        <v>1</v>
      </c>
      <c r="AY97" s="3">
        <v>0</v>
      </c>
      <c r="AZ97" s="3"/>
      <c r="BA97" s="3">
        <v>0</v>
      </c>
      <c r="BB97" s="3" t="s">
        <v>449</v>
      </c>
      <c r="BC97" s="3">
        <v>224041</v>
      </c>
      <c r="BD97" s="3" t="s">
        <v>130</v>
      </c>
      <c r="BE97" s="3" t="s">
        <v>450</v>
      </c>
      <c r="BF97" s="3" t="s">
        <v>235</v>
      </c>
      <c r="BG97" s="3" t="s">
        <v>337</v>
      </c>
      <c r="BH97" s="3">
        <v>12</v>
      </c>
      <c r="BI97" s="3">
        <v>0</v>
      </c>
      <c r="BJ97" s="3">
        <v>2</v>
      </c>
      <c r="BK97" s="3" t="s">
        <v>425</v>
      </c>
      <c r="BL97" s="3" t="s">
        <v>231</v>
      </c>
    </row>
    <row r="98" spans="1:64" ht="12.75" customHeight="1">
      <c r="A98" s="3">
        <v>152</v>
      </c>
      <c r="B98" s="3">
        <v>0</v>
      </c>
      <c r="C98" s="3">
        <v>0</v>
      </c>
      <c r="D98" s="3">
        <v>0</v>
      </c>
      <c r="E98" s="3">
        <v>0</v>
      </c>
      <c r="F98" s="3">
        <v>0</v>
      </c>
      <c r="G98" s="3">
        <v>0</v>
      </c>
      <c r="H98" s="3">
        <v>0</v>
      </c>
      <c r="I98" s="3">
        <v>0</v>
      </c>
      <c r="J98" s="3">
        <v>483</v>
      </c>
      <c r="K98" s="3">
        <v>0</v>
      </c>
      <c r="L98" s="3">
        <v>0</v>
      </c>
      <c r="M98" s="3">
        <v>0</v>
      </c>
      <c r="N98" s="3">
        <v>0</v>
      </c>
      <c r="O98" s="3">
        <v>0</v>
      </c>
      <c r="P98" s="3">
        <v>0</v>
      </c>
      <c r="Q98" s="3">
        <v>0</v>
      </c>
      <c r="R98" s="3">
        <v>0</v>
      </c>
      <c r="S98" s="3">
        <v>0</v>
      </c>
      <c r="T98" s="3">
        <v>0</v>
      </c>
      <c r="U98" s="3">
        <v>0</v>
      </c>
      <c r="V98" s="3">
        <v>0</v>
      </c>
      <c r="W98" s="3">
        <v>0</v>
      </c>
      <c r="X98" s="3">
        <v>0</v>
      </c>
      <c r="Y98" s="3">
        <v>0</v>
      </c>
      <c r="Z98" s="3">
        <v>0</v>
      </c>
      <c r="AA98" s="3">
        <v>0</v>
      </c>
      <c r="AB98" s="3">
        <v>0</v>
      </c>
      <c r="AC98" s="3">
        <v>0</v>
      </c>
      <c r="AD98" s="3">
        <v>0</v>
      </c>
      <c r="AE98" s="4">
        <v>43684.856886574104</v>
      </c>
      <c r="AF98" s="4">
        <v>43684.856886574104</v>
      </c>
      <c r="AG98" s="3">
        <v>1</v>
      </c>
      <c r="AH98" s="3">
        <v>1</v>
      </c>
      <c r="AI98" s="3">
        <v>3</v>
      </c>
      <c r="AJ98" s="3" t="s">
        <v>368</v>
      </c>
      <c r="AK98" s="3">
        <v>5</v>
      </c>
      <c r="AL98" s="3">
        <v>0</v>
      </c>
      <c r="AM98" s="3">
        <v>1</v>
      </c>
      <c r="AN98" s="3">
        <v>0</v>
      </c>
      <c r="AO98" s="3">
        <v>0</v>
      </c>
      <c r="AP98" s="3">
        <v>0</v>
      </c>
      <c r="AQ98" s="3">
        <v>0</v>
      </c>
      <c r="AR98" s="3">
        <v>0</v>
      </c>
      <c r="AS98" s="3">
        <v>0</v>
      </c>
      <c r="AT98" s="3">
        <v>0</v>
      </c>
      <c r="AU98" s="3">
        <v>0</v>
      </c>
      <c r="AV98" s="3">
        <v>0</v>
      </c>
      <c r="AW98" s="3"/>
      <c r="AX98" s="3">
        <v>1</v>
      </c>
      <c r="AY98" s="3">
        <v>0</v>
      </c>
      <c r="AZ98" s="3"/>
      <c r="BA98" s="3">
        <v>0</v>
      </c>
      <c r="BB98" s="3"/>
      <c r="BC98" s="3">
        <v>595809</v>
      </c>
      <c r="BD98" s="3" t="s">
        <v>451</v>
      </c>
      <c r="BE98" s="3" t="s">
        <v>452</v>
      </c>
      <c r="BF98" s="3" t="s">
        <v>132</v>
      </c>
      <c r="BG98" s="3" t="s">
        <v>453</v>
      </c>
      <c r="BH98" s="3">
        <v>18</v>
      </c>
      <c r="BI98" s="3">
        <v>6</v>
      </c>
      <c r="BJ98" s="3">
        <v>13</v>
      </c>
      <c r="BK98" s="3" t="s">
        <v>127</v>
      </c>
      <c r="BL98" s="3" t="s">
        <v>454</v>
      </c>
    </row>
    <row r="99" spans="1:64" ht="12.75" customHeight="1">
      <c r="A99" s="3">
        <v>105</v>
      </c>
      <c r="B99" s="3">
        <v>0</v>
      </c>
      <c r="C99" s="3">
        <v>0</v>
      </c>
      <c r="D99" s="3">
        <v>0</v>
      </c>
      <c r="E99" s="3">
        <v>0</v>
      </c>
      <c r="F99" s="3">
        <v>0</v>
      </c>
      <c r="G99" s="3">
        <v>0</v>
      </c>
      <c r="H99" s="3">
        <v>0</v>
      </c>
      <c r="I99" s="3">
        <v>0</v>
      </c>
      <c r="J99" s="3">
        <v>2191</v>
      </c>
      <c r="K99" s="3">
        <v>0</v>
      </c>
      <c r="L99" s="3">
        <v>0</v>
      </c>
      <c r="M99" s="3">
        <v>0</v>
      </c>
      <c r="N99" s="3">
        <v>0</v>
      </c>
      <c r="O99" s="3">
        <v>0</v>
      </c>
      <c r="P99" s="3">
        <v>0</v>
      </c>
      <c r="Q99" s="3">
        <v>0</v>
      </c>
      <c r="R99" s="3">
        <v>0</v>
      </c>
      <c r="S99" s="3">
        <v>0</v>
      </c>
      <c r="T99" s="3">
        <v>0</v>
      </c>
      <c r="U99" s="3">
        <v>0</v>
      </c>
      <c r="V99" s="3">
        <v>0</v>
      </c>
      <c r="W99" s="3">
        <v>0</v>
      </c>
      <c r="X99" s="3">
        <v>0</v>
      </c>
      <c r="Y99" s="3">
        <v>0</v>
      </c>
      <c r="Z99" s="3">
        <v>0</v>
      </c>
      <c r="AA99" s="3">
        <v>0</v>
      </c>
      <c r="AB99" s="3">
        <v>0</v>
      </c>
      <c r="AC99" s="3">
        <v>0</v>
      </c>
      <c r="AD99" s="3">
        <v>0</v>
      </c>
      <c r="AE99" s="4">
        <v>43684.871238425898</v>
      </c>
      <c r="AF99" s="4">
        <v>43684.871238425898</v>
      </c>
      <c r="AG99" s="3">
        <v>1</v>
      </c>
      <c r="AH99" s="3">
        <v>1</v>
      </c>
      <c r="AI99" s="3">
        <v>1</v>
      </c>
      <c r="AJ99" s="3" t="s">
        <v>111</v>
      </c>
      <c r="AK99" s="3">
        <v>5</v>
      </c>
      <c r="AL99" s="3">
        <v>0</v>
      </c>
      <c r="AM99" s="3">
        <v>0</v>
      </c>
      <c r="AN99" s="3">
        <v>0</v>
      </c>
      <c r="AO99" s="3">
        <v>0</v>
      </c>
      <c r="AP99" s="3">
        <v>0</v>
      </c>
      <c r="AQ99" s="3">
        <v>0</v>
      </c>
      <c r="AR99" s="3">
        <v>0</v>
      </c>
      <c r="AS99" s="3">
        <v>0</v>
      </c>
      <c r="AT99" s="3">
        <v>0</v>
      </c>
      <c r="AU99" s="3">
        <v>0</v>
      </c>
      <c r="AV99" s="3">
        <v>0</v>
      </c>
      <c r="AW99" s="3"/>
      <c r="AX99" s="3">
        <v>1</v>
      </c>
      <c r="AY99" s="3">
        <v>0</v>
      </c>
      <c r="AZ99" s="3"/>
      <c r="BA99" s="3">
        <v>0</v>
      </c>
      <c r="BB99" s="3" t="s">
        <v>455</v>
      </c>
      <c r="BC99" s="3">
        <v>618967</v>
      </c>
      <c r="BD99" s="3" t="s">
        <v>224</v>
      </c>
      <c r="BE99" s="3" t="s">
        <v>456</v>
      </c>
      <c r="BF99" s="3" t="s">
        <v>144</v>
      </c>
      <c r="BG99" s="3" t="s">
        <v>337</v>
      </c>
      <c r="BH99" s="3">
        <v>13</v>
      </c>
      <c r="BI99" s="3">
        <v>0</v>
      </c>
      <c r="BJ99" s="3">
        <v>15</v>
      </c>
      <c r="BK99" s="3" t="s">
        <v>127</v>
      </c>
      <c r="BL99" s="3" t="s">
        <v>457</v>
      </c>
    </row>
    <row r="100" spans="1:64" ht="12.75" customHeight="1">
      <c r="A100" s="3">
        <v>151</v>
      </c>
      <c r="B100" s="3">
        <v>0</v>
      </c>
      <c r="C100" s="3">
        <v>0</v>
      </c>
      <c r="D100" s="3">
        <v>0</v>
      </c>
      <c r="E100" s="3">
        <v>0</v>
      </c>
      <c r="F100" s="3">
        <v>0</v>
      </c>
      <c r="G100" s="3">
        <v>0</v>
      </c>
      <c r="H100" s="3">
        <v>0</v>
      </c>
      <c r="I100" s="3">
        <v>0</v>
      </c>
      <c r="J100" s="3">
        <v>2136</v>
      </c>
      <c r="K100" s="3">
        <v>0</v>
      </c>
      <c r="L100" s="3">
        <v>0</v>
      </c>
      <c r="M100" s="3">
        <v>0</v>
      </c>
      <c r="N100" s="3">
        <v>0</v>
      </c>
      <c r="O100" s="3">
        <v>0</v>
      </c>
      <c r="P100" s="3">
        <v>0</v>
      </c>
      <c r="Q100" s="3">
        <v>0</v>
      </c>
      <c r="R100" s="3">
        <v>0</v>
      </c>
      <c r="S100" s="3">
        <v>0</v>
      </c>
      <c r="T100" s="3">
        <v>0</v>
      </c>
      <c r="U100" s="3">
        <v>0</v>
      </c>
      <c r="V100" s="3">
        <v>0</v>
      </c>
      <c r="W100" s="3">
        <v>0</v>
      </c>
      <c r="X100" s="3">
        <v>0</v>
      </c>
      <c r="Y100" s="3">
        <v>0</v>
      </c>
      <c r="Z100" s="3">
        <v>0</v>
      </c>
      <c r="AA100" s="3">
        <v>0</v>
      </c>
      <c r="AB100" s="3">
        <v>0</v>
      </c>
      <c r="AC100" s="3">
        <v>0</v>
      </c>
      <c r="AD100" s="3">
        <v>0</v>
      </c>
      <c r="AE100" s="4">
        <v>43684.898263888899</v>
      </c>
      <c r="AF100" s="4">
        <v>43684.898263888899</v>
      </c>
      <c r="AG100" s="3">
        <v>1</v>
      </c>
      <c r="AH100" s="3">
        <v>1</v>
      </c>
      <c r="AI100" s="3">
        <v>0</v>
      </c>
      <c r="AJ100" s="3" t="s">
        <v>104</v>
      </c>
      <c r="AK100" s="3">
        <v>5</v>
      </c>
      <c r="AL100" s="3">
        <v>5</v>
      </c>
      <c r="AM100" s="3">
        <v>0</v>
      </c>
      <c r="AN100" s="3">
        <v>0</v>
      </c>
      <c r="AO100" s="3">
        <v>0</v>
      </c>
      <c r="AP100" s="3">
        <v>0</v>
      </c>
      <c r="AQ100" s="3">
        <v>0</v>
      </c>
      <c r="AR100" s="3">
        <v>0</v>
      </c>
      <c r="AS100" s="3">
        <v>0</v>
      </c>
      <c r="AT100" s="3">
        <v>0</v>
      </c>
      <c r="AU100" s="3">
        <v>0</v>
      </c>
      <c r="AV100" s="3">
        <v>0</v>
      </c>
      <c r="AW100" s="3" t="s">
        <v>458</v>
      </c>
      <c r="AX100" s="3">
        <v>1</v>
      </c>
      <c r="AY100" s="3">
        <v>0</v>
      </c>
      <c r="AZ100" s="3"/>
      <c r="BA100" s="3">
        <v>0</v>
      </c>
      <c r="BB100" s="3" t="s">
        <v>459</v>
      </c>
      <c r="BC100" s="3">
        <v>622673</v>
      </c>
      <c r="BD100" s="3" t="s">
        <v>103</v>
      </c>
      <c r="BE100" s="3" t="s">
        <v>460</v>
      </c>
      <c r="BF100" s="3" t="s">
        <v>144</v>
      </c>
      <c r="BG100" s="3" t="s">
        <v>337</v>
      </c>
      <c r="BH100" s="3">
        <v>9</v>
      </c>
      <c r="BI100" s="3">
        <v>10</v>
      </c>
      <c r="BJ100" s="3">
        <v>4</v>
      </c>
      <c r="BK100" s="3" t="s">
        <v>127</v>
      </c>
      <c r="BL100" s="3" t="s">
        <v>130</v>
      </c>
    </row>
    <row r="101" spans="1:64" ht="12.75" customHeight="1">
      <c r="A101" s="3">
        <v>153</v>
      </c>
      <c r="B101" s="3">
        <v>0</v>
      </c>
      <c r="C101" s="3">
        <v>0</v>
      </c>
      <c r="D101" s="3">
        <v>0</v>
      </c>
      <c r="E101" s="3">
        <v>0</v>
      </c>
      <c r="F101" s="3">
        <v>0</v>
      </c>
      <c r="G101" s="3">
        <v>0</v>
      </c>
      <c r="H101" s="3">
        <v>0</v>
      </c>
      <c r="I101" s="3">
        <v>0</v>
      </c>
      <c r="J101" s="3">
        <v>872</v>
      </c>
      <c r="K101" s="3">
        <v>0</v>
      </c>
      <c r="L101" s="3">
        <v>0</v>
      </c>
      <c r="M101" s="3">
        <v>0</v>
      </c>
      <c r="N101" s="3">
        <v>0</v>
      </c>
      <c r="O101" s="3">
        <v>0</v>
      </c>
      <c r="P101" s="3">
        <v>0</v>
      </c>
      <c r="Q101" s="3">
        <v>0</v>
      </c>
      <c r="R101" s="3">
        <v>0</v>
      </c>
      <c r="S101" s="3">
        <v>0</v>
      </c>
      <c r="T101" s="3">
        <v>0</v>
      </c>
      <c r="U101" s="3">
        <v>0</v>
      </c>
      <c r="V101" s="3">
        <v>0</v>
      </c>
      <c r="W101" s="3">
        <v>0</v>
      </c>
      <c r="X101" s="3">
        <v>0</v>
      </c>
      <c r="Y101" s="3">
        <v>0</v>
      </c>
      <c r="Z101" s="3">
        <v>0</v>
      </c>
      <c r="AA101" s="3">
        <v>0</v>
      </c>
      <c r="AB101" s="3">
        <v>0</v>
      </c>
      <c r="AC101" s="3">
        <v>0</v>
      </c>
      <c r="AD101" s="3">
        <v>0</v>
      </c>
      <c r="AE101" s="4">
        <v>43684.910196759301</v>
      </c>
      <c r="AF101" s="4">
        <v>43684.910196759301</v>
      </c>
      <c r="AG101" s="3">
        <v>1</v>
      </c>
      <c r="AH101" s="3">
        <v>1</v>
      </c>
      <c r="AI101" s="3">
        <v>3</v>
      </c>
      <c r="AJ101" s="3" t="s">
        <v>104</v>
      </c>
      <c r="AK101" s="3">
        <v>5</v>
      </c>
      <c r="AL101" s="3">
        <v>5</v>
      </c>
      <c r="AM101" s="3">
        <v>1</v>
      </c>
      <c r="AN101" s="3">
        <v>0</v>
      </c>
      <c r="AO101" s="3">
        <v>0</v>
      </c>
      <c r="AP101" s="3">
        <v>0</v>
      </c>
      <c r="AQ101" s="3">
        <v>0</v>
      </c>
      <c r="AR101" s="3">
        <v>0</v>
      </c>
      <c r="AS101" s="3">
        <v>0</v>
      </c>
      <c r="AT101" s="3">
        <v>0</v>
      </c>
      <c r="AU101" s="3">
        <v>0</v>
      </c>
      <c r="AV101" s="3">
        <v>0</v>
      </c>
      <c r="AW101" s="3"/>
      <c r="AX101" s="3">
        <v>1</v>
      </c>
      <c r="AY101" s="3">
        <v>0</v>
      </c>
      <c r="AZ101" s="3"/>
      <c r="BA101" s="3">
        <v>0</v>
      </c>
      <c r="BB101" s="3"/>
      <c r="BC101" s="3">
        <v>615345</v>
      </c>
      <c r="BD101" s="3" t="s">
        <v>461</v>
      </c>
      <c r="BE101" s="3" t="s">
        <v>462</v>
      </c>
      <c r="BF101" s="3" t="s">
        <v>141</v>
      </c>
      <c r="BG101" s="3" t="s">
        <v>463</v>
      </c>
      <c r="BH101" s="3">
        <v>14</v>
      </c>
      <c r="BI101" s="3">
        <v>2</v>
      </c>
      <c r="BJ101" s="3">
        <v>27</v>
      </c>
      <c r="BK101" s="3" t="s">
        <v>127</v>
      </c>
      <c r="BL101" s="3" t="s">
        <v>464</v>
      </c>
    </row>
    <row r="102" spans="1:64" ht="12.75" customHeight="1">
      <c r="A102" s="3">
        <v>154</v>
      </c>
      <c r="B102" s="3">
        <v>0</v>
      </c>
      <c r="C102" s="3">
        <v>0</v>
      </c>
      <c r="D102" s="3">
        <v>0</v>
      </c>
      <c r="E102" s="3">
        <v>0</v>
      </c>
      <c r="F102" s="3">
        <v>0</v>
      </c>
      <c r="G102" s="3">
        <v>0</v>
      </c>
      <c r="H102" s="3">
        <v>0</v>
      </c>
      <c r="I102" s="3">
        <v>0</v>
      </c>
      <c r="J102" s="3">
        <v>1507</v>
      </c>
      <c r="K102" s="3">
        <v>0</v>
      </c>
      <c r="L102" s="3">
        <v>0</v>
      </c>
      <c r="M102" s="3">
        <v>0</v>
      </c>
      <c r="N102" s="3">
        <v>0</v>
      </c>
      <c r="O102" s="3">
        <v>0</v>
      </c>
      <c r="P102" s="3">
        <v>0</v>
      </c>
      <c r="Q102" s="3">
        <v>0</v>
      </c>
      <c r="R102" s="3">
        <v>0</v>
      </c>
      <c r="S102" s="3">
        <v>0</v>
      </c>
      <c r="T102" s="3">
        <v>0</v>
      </c>
      <c r="U102" s="3">
        <v>0</v>
      </c>
      <c r="V102" s="3">
        <v>0</v>
      </c>
      <c r="W102" s="3">
        <v>0</v>
      </c>
      <c r="X102" s="3">
        <v>0</v>
      </c>
      <c r="Y102" s="3">
        <v>0</v>
      </c>
      <c r="Z102" s="3">
        <v>0</v>
      </c>
      <c r="AA102" s="3">
        <v>0</v>
      </c>
      <c r="AB102" s="3">
        <v>0</v>
      </c>
      <c r="AC102" s="3">
        <v>0</v>
      </c>
      <c r="AD102" s="3">
        <v>0</v>
      </c>
      <c r="AE102" s="4">
        <v>43684.980277777802</v>
      </c>
      <c r="AF102" s="4">
        <v>43684.980277777802</v>
      </c>
      <c r="AG102" s="3">
        <v>1</v>
      </c>
      <c r="AH102" s="3">
        <v>0</v>
      </c>
      <c r="AI102" s="3">
        <v>0</v>
      </c>
      <c r="AJ102" s="3"/>
      <c r="AK102" s="3">
        <v>0</v>
      </c>
      <c r="AL102" s="3">
        <v>0</v>
      </c>
      <c r="AM102" s="3">
        <v>0</v>
      </c>
      <c r="AN102" s="3">
        <v>0</v>
      </c>
      <c r="AO102" s="3">
        <v>0</v>
      </c>
      <c r="AP102" s="3">
        <v>0</v>
      </c>
      <c r="AQ102" s="3">
        <v>0</v>
      </c>
      <c r="AR102" s="3">
        <v>0</v>
      </c>
      <c r="AS102" s="3">
        <v>0</v>
      </c>
      <c r="AT102" s="3">
        <v>0</v>
      </c>
      <c r="AU102" s="3">
        <v>0</v>
      </c>
      <c r="AV102" s="3">
        <v>0</v>
      </c>
      <c r="AW102" s="3"/>
      <c r="AX102" s="3">
        <v>1</v>
      </c>
      <c r="AY102" s="3">
        <v>0</v>
      </c>
      <c r="AZ102" s="3"/>
      <c r="BA102" s="3">
        <v>0</v>
      </c>
      <c r="BB102" s="3"/>
      <c r="BC102" s="3">
        <v>578662</v>
      </c>
      <c r="BD102" s="3" t="s">
        <v>306</v>
      </c>
      <c r="BE102" s="3" t="s">
        <v>465</v>
      </c>
      <c r="BF102" s="3" t="s">
        <v>144</v>
      </c>
      <c r="BG102" s="3" t="s">
        <v>466</v>
      </c>
      <c r="BH102" s="3">
        <v>28</v>
      </c>
      <c r="BI102" s="3">
        <v>0</v>
      </c>
      <c r="BJ102" s="3">
        <v>28</v>
      </c>
      <c r="BK102" s="3" t="s">
        <v>102</v>
      </c>
      <c r="BL102" s="3" t="s">
        <v>148</v>
      </c>
    </row>
    <row r="103" spans="1:64" ht="12.75" customHeight="1">
      <c r="A103" s="3">
        <v>155</v>
      </c>
      <c r="B103" s="3">
        <v>0</v>
      </c>
      <c r="C103" s="3">
        <v>0</v>
      </c>
      <c r="D103" s="3">
        <v>0</v>
      </c>
      <c r="E103" s="3">
        <v>0</v>
      </c>
      <c r="F103" s="3">
        <v>0</v>
      </c>
      <c r="G103" s="3">
        <v>0</v>
      </c>
      <c r="H103" s="3">
        <v>0</v>
      </c>
      <c r="I103" s="3">
        <v>0</v>
      </c>
      <c r="J103" s="3">
        <v>1376</v>
      </c>
      <c r="K103" s="3">
        <v>0</v>
      </c>
      <c r="L103" s="3">
        <v>0</v>
      </c>
      <c r="M103" s="3">
        <v>0</v>
      </c>
      <c r="N103" s="3">
        <v>0</v>
      </c>
      <c r="O103" s="3">
        <v>0</v>
      </c>
      <c r="P103" s="3">
        <v>0</v>
      </c>
      <c r="Q103" s="3">
        <v>0</v>
      </c>
      <c r="R103" s="3">
        <v>0</v>
      </c>
      <c r="S103" s="3">
        <v>0</v>
      </c>
      <c r="T103" s="3">
        <v>0</v>
      </c>
      <c r="U103" s="3">
        <v>0</v>
      </c>
      <c r="V103" s="3">
        <v>0</v>
      </c>
      <c r="W103" s="3">
        <v>0</v>
      </c>
      <c r="X103" s="3">
        <v>0</v>
      </c>
      <c r="Y103" s="3">
        <v>0</v>
      </c>
      <c r="Z103" s="3">
        <v>0</v>
      </c>
      <c r="AA103" s="3">
        <v>0</v>
      </c>
      <c r="AB103" s="3">
        <v>0</v>
      </c>
      <c r="AC103" s="3">
        <v>0</v>
      </c>
      <c r="AD103" s="3">
        <v>0</v>
      </c>
      <c r="AE103" s="4">
        <v>43685.030856481499</v>
      </c>
      <c r="AF103" s="4">
        <v>43685.030856481499</v>
      </c>
      <c r="AG103" s="3">
        <v>1</v>
      </c>
      <c r="AH103" s="3">
        <v>1</v>
      </c>
      <c r="AI103" s="3">
        <v>1</v>
      </c>
      <c r="AJ103" s="3" t="s">
        <v>104</v>
      </c>
      <c r="AK103" s="3">
        <v>5</v>
      </c>
      <c r="AL103" s="3">
        <v>5</v>
      </c>
      <c r="AM103" s="3">
        <v>1</v>
      </c>
      <c r="AN103" s="3">
        <v>0</v>
      </c>
      <c r="AO103" s="3">
        <v>0</v>
      </c>
      <c r="AP103" s="3">
        <v>0</v>
      </c>
      <c r="AQ103" s="3">
        <v>0</v>
      </c>
      <c r="AR103" s="3">
        <v>0</v>
      </c>
      <c r="AS103" s="3">
        <v>0</v>
      </c>
      <c r="AT103" s="3">
        <v>0</v>
      </c>
      <c r="AU103" s="3">
        <v>0</v>
      </c>
      <c r="AV103" s="3">
        <v>0</v>
      </c>
      <c r="AW103" s="3"/>
      <c r="AX103" s="3">
        <v>1</v>
      </c>
      <c r="AY103" s="3">
        <v>0</v>
      </c>
      <c r="AZ103" s="3"/>
      <c r="BA103" s="3">
        <v>0</v>
      </c>
      <c r="BB103" s="3"/>
      <c r="BC103" s="3">
        <v>622123</v>
      </c>
      <c r="BD103" s="3" t="s">
        <v>467</v>
      </c>
      <c r="BE103" s="3" t="s">
        <v>468</v>
      </c>
      <c r="BF103" s="3" t="s">
        <v>469</v>
      </c>
      <c r="BG103" s="3" t="s">
        <v>470</v>
      </c>
      <c r="BH103" s="3">
        <v>11</v>
      </c>
      <c r="BI103" s="3">
        <v>2</v>
      </c>
      <c r="BJ103" s="3">
        <v>2</v>
      </c>
      <c r="BK103" s="3" t="s">
        <v>102</v>
      </c>
      <c r="BL103" s="3" t="s">
        <v>471</v>
      </c>
    </row>
    <row r="104" spans="1:64" ht="12.75" customHeight="1">
      <c r="A104" s="3">
        <v>157</v>
      </c>
      <c r="B104" s="3">
        <v>0</v>
      </c>
      <c r="C104" s="3">
        <v>0</v>
      </c>
      <c r="D104" s="3">
        <v>0</v>
      </c>
      <c r="E104" s="3">
        <v>0</v>
      </c>
      <c r="F104" s="3">
        <v>0</v>
      </c>
      <c r="G104" s="3">
        <v>0</v>
      </c>
      <c r="H104" s="3">
        <v>0</v>
      </c>
      <c r="I104" s="3">
        <v>0</v>
      </c>
      <c r="J104" s="3">
        <v>1583</v>
      </c>
      <c r="K104" s="3">
        <v>0</v>
      </c>
      <c r="L104" s="3">
        <v>0</v>
      </c>
      <c r="M104" s="3">
        <v>0</v>
      </c>
      <c r="N104" s="3">
        <v>0</v>
      </c>
      <c r="O104" s="3">
        <v>0</v>
      </c>
      <c r="P104" s="3">
        <v>0</v>
      </c>
      <c r="Q104" s="3">
        <v>0</v>
      </c>
      <c r="R104" s="3">
        <v>0</v>
      </c>
      <c r="S104" s="3">
        <v>0</v>
      </c>
      <c r="T104" s="3">
        <v>0</v>
      </c>
      <c r="U104" s="3">
        <v>0</v>
      </c>
      <c r="V104" s="3">
        <v>0</v>
      </c>
      <c r="W104" s="3">
        <v>0</v>
      </c>
      <c r="X104" s="3">
        <v>0</v>
      </c>
      <c r="Y104" s="3">
        <v>0</v>
      </c>
      <c r="Z104" s="3">
        <v>0</v>
      </c>
      <c r="AA104" s="3">
        <v>0</v>
      </c>
      <c r="AB104" s="3">
        <v>0</v>
      </c>
      <c r="AC104" s="3">
        <v>0</v>
      </c>
      <c r="AD104" s="3">
        <v>0</v>
      </c>
      <c r="AE104" s="4">
        <v>43685.395624999997</v>
      </c>
      <c r="AF104" s="4">
        <v>43685.395624999997</v>
      </c>
      <c r="AG104" s="3">
        <v>1</v>
      </c>
      <c r="AH104" s="3">
        <v>1</v>
      </c>
      <c r="AI104" s="3">
        <v>4</v>
      </c>
      <c r="AJ104" s="3" t="s">
        <v>472</v>
      </c>
      <c r="AK104" s="3">
        <v>3</v>
      </c>
      <c r="AL104" s="3">
        <v>0</v>
      </c>
      <c r="AM104" s="3">
        <v>0</v>
      </c>
      <c r="AN104" s="3">
        <v>1</v>
      </c>
      <c r="AO104" s="3">
        <v>0</v>
      </c>
      <c r="AP104" s="3">
        <v>0</v>
      </c>
      <c r="AQ104" s="3">
        <v>0</v>
      </c>
      <c r="AR104" s="3">
        <v>0</v>
      </c>
      <c r="AS104" s="3">
        <v>0</v>
      </c>
      <c r="AT104" s="3">
        <v>0</v>
      </c>
      <c r="AU104" s="3">
        <v>0</v>
      </c>
      <c r="AV104" s="3">
        <v>0</v>
      </c>
      <c r="AW104" s="3"/>
      <c r="AX104" s="3">
        <v>1</v>
      </c>
      <c r="AY104" s="3">
        <v>0</v>
      </c>
      <c r="AZ104" s="3"/>
      <c r="BA104" s="3">
        <v>0</v>
      </c>
      <c r="BB104" s="3" t="s">
        <v>473</v>
      </c>
      <c r="BC104" s="3">
        <v>594280</v>
      </c>
      <c r="BD104" s="3" t="s">
        <v>130</v>
      </c>
      <c r="BE104" s="3" t="s">
        <v>474</v>
      </c>
      <c r="BF104" s="3" t="s">
        <v>327</v>
      </c>
      <c r="BG104" s="3" t="s">
        <v>408</v>
      </c>
      <c r="BH104" s="3">
        <v>18</v>
      </c>
      <c r="BI104" s="3">
        <v>0</v>
      </c>
      <c r="BJ104" s="3">
        <v>1</v>
      </c>
      <c r="BK104" s="3" t="s">
        <v>102</v>
      </c>
      <c r="BL104" s="3" t="s">
        <v>475</v>
      </c>
    </row>
    <row r="105" spans="1:64" ht="12.75" customHeight="1">
      <c r="A105" s="3">
        <v>158</v>
      </c>
      <c r="B105" s="3">
        <v>0</v>
      </c>
      <c r="C105" s="3">
        <v>0</v>
      </c>
      <c r="D105" s="3">
        <v>1</v>
      </c>
      <c r="E105" s="3">
        <v>0</v>
      </c>
      <c r="F105" s="3">
        <v>0</v>
      </c>
      <c r="G105" s="3">
        <v>0</v>
      </c>
      <c r="H105" s="3">
        <v>0</v>
      </c>
      <c r="I105" s="3">
        <v>0</v>
      </c>
      <c r="J105" s="3">
        <v>2151</v>
      </c>
      <c r="K105" s="3">
        <v>0</v>
      </c>
      <c r="L105" s="3">
        <v>0</v>
      </c>
      <c r="M105" s="3">
        <v>0</v>
      </c>
      <c r="N105" s="3">
        <v>0</v>
      </c>
      <c r="O105" s="3">
        <v>0</v>
      </c>
      <c r="P105" s="3">
        <v>0</v>
      </c>
      <c r="Q105" s="3">
        <v>0</v>
      </c>
      <c r="R105" s="3">
        <v>0</v>
      </c>
      <c r="S105" s="3">
        <v>0</v>
      </c>
      <c r="T105" s="3">
        <v>0</v>
      </c>
      <c r="U105" s="3">
        <v>0</v>
      </c>
      <c r="V105" s="3">
        <v>0</v>
      </c>
      <c r="W105" s="3">
        <v>0</v>
      </c>
      <c r="X105" s="3">
        <v>0</v>
      </c>
      <c r="Y105" s="3">
        <v>0</v>
      </c>
      <c r="Z105" s="3">
        <v>0</v>
      </c>
      <c r="AA105" s="3">
        <v>0</v>
      </c>
      <c r="AB105" s="3">
        <v>0</v>
      </c>
      <c r="AC105" s="3">
        <v>0</v>
      </c>
      <c r="AD105" s="3">
        <v>0</v>
      </c>
      <c r="AE105" s="4">
        <v>43685.398090277798</v>
      </c>
      <c r="AF105" s="4">
        <v>43685.398090277798</v>
      </c>
      <c r="AG105" s="3">
        <v>1</v>
      </c>
      <c r="AH105" s="3">
        <v>1</v>
      </c>
      <c r="AI105" s="3">
        <v>2</v>
      </c>
      <c r="AJ105" s="3" t="s">
        <v>135</v>
      </c>
      <c r="AK105" s="3">
        <v>1</v>
      </c>
      <c r="AL105" s="3">
        <v>1</v>
      </c>
      <c r="AM105" s="3">
        <v>0</v>
      </c>
      <c r="AN105" s="3">
        <v>0</v>
      </c>
      <c r="AO105" s="3">
        <v>0</v>
      </c>
      <c r="AP105" s="3">
        <v>0</v>
      </c>
      <c r="AQ105" s="3">
        <v>0</v>
      </c>
      <c r="AR105" s="3">
        <v>0</v>
      </c>
      <c r="AS105" s="3">
        <v>0</v>
      </c>
      <c r="AT105" s="3">
        <v>0</v>
      </c>
      <c r="AU105" s="3">
        <v>0</v>
      </c>
      <c r="AV105" s="3">
        <v>0</v>
      </c>
      <c r="AW105" s="3" t="s">
        <v>476</v>
      </c>
      <c r="AX105" s="3">
        <v>1</v>
      </c>
      <c r="AY105" s="3">
        <v>0</v>
      </c>
      <c r="AZ105" s="3"/>
      <c r="BA105" s="3">
        <v>0</v>
      </c>
      <c r="BB105" s="3" t="s">
        <v>477</v>
      </c>
      <c r="BC105" s="3">
        <v>701912</v>
      </c>
      <c r="BD105" s="3" t="s">
        <v>478</v>
      </c>
      <c r="BE105" s="3" t="s">
        <v>479</v>
      </c>
      <c r="BF105" s="3" t="s">
        <v>98</v>
      </c>
      <c r="BG105" s="3" t="s">
        <v>337</v>
      </c>
      <c r="BH105" s="3">
        <v>11</v>
      </c>
      <c r="BI105" s="3">
        <v>6</v>
      </c>
      <c r="BJ105" s="3">
        <v>0</v>
      </c>
      <c r="BK105" s="3" t="s">
        <v>127</v>
      </c>
      <c r="BL105" s="3" t="s">
        <v>380</v>
      </c>
    </row>
    <row r="106" spans="1:64" ht="12.75" customHeight="1">
      <c r="A106" s="3">
        <v>163</v>
      </c>
      <c r="B106" s="3">
        <v>2</v>
      </c>
      <c r="C106" s="3">
        <v>2</v>
      </c>
      <c r="D106" s="3">
        <v>5</v>
      </c>
      <c r="E106" s="3">
        <v>0</v>
      </c>
      <c r="F106" s="3">
        <v>0</v>
      </c>
      <c r="G106" s="3">
        <v>0</v>
      </c>
      <c r="H106" s="3">
        <v>0</v>
      </c>
      <c r="I106" s="3">
        <v>0</v>
      </c>
      <c r="J106" s="3">
        <v>634</v>
      </c>
      <c r="K106" s="3">
        <v>0</v>
      </c>
      <c r="L106" s="3">
        <v>0</v>
      </c>
      <c r="M106" s="3">
        <v>0</v>
      </c>
      <c r="N106" s="3">
        <v>0</v>
      </c>
      <c r="O106" s="3">
        <v>0</v>
      </c>
      <c r="P106" s="3">
        <v>0</v>
      </c>
      <c r="Q106" s="3">
        <v>0</v>
      </c>
      <c r="R106" s="3">
        <v>0</v>
      </c>
      <c r="S106" s="3">
        <v>0</v>
      </c>
      <c r="T106" s="3">
        <v>0</v>
      </c>
      <c r="U106" s="3">
        <v>0</v>
      </c>
      <c r="V106" s="3">
        <v>0</v>
      </c>
      <c r="W106" s="3">
        <v>0</v>
      </c>
      <c r="X106" s="3">
        <v>0</v>
      </c>
      <c r="Y106" s="3">
        <v>0</v>
      </c>
      <c r="Z106" s="3">
        <v>0</v>
      </c>
      <c r="AA106" s="3">
        <v>0</v>
      </c>
      <c r="AB106" s="3">
        <v>0</v>
      </c>
      <c r="AC106" s="3">
        <v>0</v>
      </c>
      <c r="AD106" s="3">
        <v>0</v>
      </c>
      <c r="AE106" s="4">
        <v>43685.426342592596</v>
      </c>
      <c r="AF106" s="4">
        <v>43685.426342592596</v>
      </c>
      <c r="AG106" s="3">
        <v>1</v>
      </c>
      <c r="AH106" s="3">
        <v>0</v>
      </c>
      <c r="AI106" s="3">
        <v>0</v>
      </c>
      <c r="AJ106" s="3" t="s">
        <v>104</v>
      </c>
      <c r="AK106" s="3">
        <v>5</v>
      </c>
      <c r="AL106" s="3">
        <v>0</v>
      </c>
      <c r="AM106" s="3">
        <v>1</v>
      </c>
      <c r="AN106" s="3">
        <v>0</v>
      </c>
      <c r="AO106" s="3">
        <v>0</v>
      </c>
      <c r="AP106" s="3">
        <v>0</v>
      </c>
      <c r="AQ106" s="3">
        <v>0</v>
      </c>
      <c r="AR106" s="3">
        <v>0</v>
      </c>
      <c r="AS106" s="3">
        <v>0</v>
      </c>
      <c r="AT106" s="3">
        <v>0</v>
      </c>
      <c r="AU106" s="3">
        <v>0</v>
      </c>
      <c r="AV106" s="3">
        <v>0</v>
      </c>
      <c r="AW106" s="3"/>
      <c r="AX106" s="3">
        <v>1</v>
      </c>
      <c r="AY106" s="3">
        <v>0</v>
      </c>
      <c r="AZ106" s="3"/>
      <c r="BA106" s="3">
        <v>0</v>
      </c>
      <c r="BB106" s="3" t="s">
        <v>480</v>
      </c>
      <c r="BC106" s="3">
        <v>702216</v>
      </c>
      <c r="BD106" s="3" t="s">
        <v>148</v>
      </c>
      <c r="BE106" s="3" t="s">
        <v>481</v>
      </c>
      <c r="BF106" s="3" t="s">
        <v>100</v>
      </c>
      <c r="BG106" s="3" t="s">
        <v>482</v>
      </c>
      <c r="BH106" s="3">
        <v>10</v>
      </c>
      <c r="BI106" s="3">
        <v>6</v>
      </c>
      <c r="BJ106" s="3">
        <v>6</v>
      </c>
      <c r="BK106" s="3" t="s">
        <v>102</v>
      </c>
      <c r="BL106" s="3" t="s">
        <v>124</v>
      </c>
    </row>
    <row r="107" spans="1:64" ht="12.75" customHeight="1">
      <c r="A107" s="3">
        <v>101</v>
      </c>
      <c r="B107" s="3">
        <v>0</v>
      </c>
      <c r="C107" s="3">
        <v>0</v>
      </c>
      <c r="D107" s="3">
        <v>0</v>
      </c>
      <c r="E107" s="3">
        <v>0</v>
      </c>
      <c r="F107" s="3">
        <v>0</v>
      </c>
      <c r="G107" s="3">
        <v>0</v>
      </c>
      <c r="H107" s="3">
        <v>0</v>
      </c>
      <c r="I107" s="3">
        <v>0</v>
      </c>
      <c r="J107" s="3">
        <v>2152</v>
      </c>
      <c r="K107" s="3">
        <v>0</v>
      </c>
      <c r="L107" s="3">
        <v>0</v>
      </c>
      <c r="M107" s="3">
        <v>0</v>
      </c>
      <c r="N107" s="3">
        <v>0</v>
      </c>
      <c r="O107" s="3">
        <v>0</v>
      </c>
      <c r="P107" s="3">
        <v>0</v>
      </c>
      <c r="Q107" s="3">
        <v>0</v>
      </c>
      <c r="R107" s="3">
        <v>0</v>
      </c>
      <c r="S107" s="3">
        <v>0</v>
      </c>
      <c r="T107" s="3">
        <v>0</v>
      </c>
      <c r="U107" s="3">
        <v>0</v>
      </c>
      <c r="V107" s="3">
        <v>0</v>
      </c>
      <c r="W107" s="3">
        <v>0</v>
      </c>
      <c r="X107" s="3">
        <v>0</v>
      </c>
      <c r="Y107" s="3">
        <v>0</v>
      </c>
      <c r="Z107" s="3">
        <v>0</v>
      </c>
      <c r="AA107" s="3">
        <v>0</v>
      </c>
      <c r="AB107" s="3">
        <v>0</v>
      </c>
      <c r="AC107" s="3">
        <v>0</v>
      </c>
      <c r="AD107" s="3">
        <v>0</v>
      </c>
      <c r="AE107" s="4">
        <v>43685.427638888897</v>
      </c>
      <c r="AF107" s="4">
        <v>43685.427638888897</v>
      </c>
      <c r="AG107" s="3">
        <v>1</v>
      </c>
      <c r="AH107" s="3">
        <v>1</v>
      </c>
      <c r="AI107" s="3">
        <v>1</v>
      </c>
      <c r="AJ107" s="3" t="s">
        <v>135</v>
      </c>
      <c r="AK107" s="3">
        <v>1</v>
      </c>
      <c r="AL107" s="3">
        <v>1</v>
      </c>
      <c r="AM107" s="3">
        <v>0</v>
      </c>
      <c r="AN107" s="3">
        <v>0</v>
      </c>
      <c r="AO107" s="3">
        <v>0</v>
      </c>
      <c r="AP107" s="3">
        <v>0</v>
      </c>
      <c r="AQ107" s="3">
        <v>0</v>
      </c>
      <c r="AR107" s="3">
        <v>0</v>
      </c>
      <c r="AS107" s="3">
        <v>0</v>
      </c>
      <c r="AT107" s="3">
        <v>0</v>
      </c>
      <c r="AU107" s="3">
        <v>0</v>
      </c>
      <c r="AV107" s="3">
        <v>0</v>
      </c>
      <c r="AW107" s="3"/>
      <c r="AX107" s="3">
        <v>1</v>
      </c>
      <c r="AY107" s="3">
        <v>0</v>
      </c>
      <c r="AZ107" s="3"/>
      <c r="BA107" s="3">
        <v>0</v>
      </c>
      <c r="BB107" s="3" t="s">
        <v>483</v>
      </c>
      <c r="BC107" s="3">
        <v>219017</v>
      </c>
      <c r="BD107" s="3" t="s">
        <v>193</v>
      </c>
      <c r="BE107" s="3" t="s">
        <v>484</v>
      </c>
      <c r="BF107" s="3" t="s">
        <v>160</v>
      </c>
      <c r="BG107" s="3" t="s">
        <v>337</v>
      </c>
      <c r="BH107" s="3">
        <v>13</v>
      </c>
      <c r="BI107" s="3">
        <v>7</v>
      </c>
      <c r="BJ107" s="3">
        <v>11</v>
      </c>
      <c r="BK107" s="3" t="s">
        <v>425</v>
      </c>
      <c r="BL107" s="3" t="s">
        <v>124</v>
      </c>
    </row>
    <row r="108" spans="1:64" ht="12.75" customHeight="1">
      <c r="A108" s="3">
        <v>160</v>
      </c>
      <c r="B108" s="3">
        <v>0</v>
      </c>
      <c r="C108" s="3">
        <v>0</v>
      </c>
      <c r="D108" s="3">
        <v>0</v>
      </c>
      <c r="E108" s="3">
        <v>0</v>
      </c>
      <c r="F108" s="3">
        <v>0</v>
      </c>
      <c r="G108" s="3">
        <v>0</v>
      </c>
      <c r="H108" s="3">
        <v>0</v>
      </c>
      <c r="I108" s="3">
        <v>0</v>
      </c>
      <c r="J108" s="3">
        <v>1235</v>
      </c>
      <c r="K108" s="3">
        <v>0</v>
      </c>
      <c r="L108" s="3">
        <v>0</v>
      </c>
      <c r="M108" s="3">
        <v>0</v>
      </c>
      <c r="N108" s="3">
        <v>0</v>
      </c>
      <c r="O108" s="3">
        <v>0</v>
      </c>
      <c r="P108" s="3">
        <v>0</v>
      </c>
      <c r="Q108" s="3">
        <v>0</v>
      </c>
      <c r="R108" s="3">
        <v>0</v>
      </c>
      <c r="S108" s="3">
        <v>0</v>
      </c>
      <c r="T108" s="3">
        <v>0</v>
      </c>
      <c r="U108" s="3">
        <v>0</v>
      </c>
      <c r="V108" s="3">
        <v>0</v>
      </c>
      <c r="W108" s="3">
        <v>0</v>
      </c>
      <c r="X108" s="3">
        <v>0</v>
      </c>
      <c r="Y108" s="3">
        <v>0</v>
      </c>
      <c r="Z108" s="3">
        <v>0</v>
      </c>
      <c r="AA108" s="3">
        <v>0</v>
      </c>
      <c r="AB108" s="3">
        <v>0</v>
      </c>
      <c r="AC108" s="3">
        <v>0</v>
      </c>
      <c r="AD108" s="3">
        <v>0</v>
      </c>
      <c r="AE108" s="4">
        <v>43685.431712963</v>
      </c>
      <c r="AF108" s="4">
        <v>43685.431712963</v>
      </c>
      <c r="AG108" s="3">
        <v>1</v>
      </c>
      <c r="AH108" s="3">
        <v>1</v>
      </c>
      <c r="AI108" s="3">
        <v>1</v>
      </c>
      <c r="AJ108" s="3" t="s">
        <v>485</v>
      </c>
      <c r="AK108" s="3">
        <v>1</v>
      </c>
      <c r="AL108" s="3">
        <v>0</v>
      </c>
      <c r="AM108" s="3">
        <v>0</v>
      </c>
      <c r="AN108" s="3">
        <v>0</v>
      </c>
      <c r="AO108" s="3">
        <v>0</v>
      </c>
      <c r="AP108" s="3">
        <v>0</v>
      </c>
      <c r="AQ108" s="3">
        <v>0</v>
      </c>
      <c r="AR108" s="3">
        <v>0</v>
      </c>
      <c r="AS108" s="3">
        <v>0</v>
      </c>
      <c r="AT108" s="3">
        <v>0</v>
      </c>
      <c r="AU108" s="3">
        <v>0</v>
      </c>
      <c r="AV108" s="3">
        <v>0</v>
      </c>
      <c r="AW108" s="3" t="s">
        <v>486</v>
      </c>
      <c r="AX108" s="3">
        <v>1</v>
      </c>
      <c r="AY108" s="3">
        <v>0</v>
      </c>
      <c r="AZ108" s="3"/>
      <c r="BA108" s="3">
        <v>0</v>
      </c>
      <c r="BB108" s="3" t="s">
        <v>487</v>
      </c>
      <c r="BC108" s="3">
        <v>593561</v>
      </c>
      <c r="BD108" s="3" t="s">
        <v>231</v>
      </c>
      <c r="BE108" s="3" t="s">
        <v>488</v>
      </c>
      <c r="BF108" s="3" t="s">
        <v>489</v>
      </c>
      <c r="BG108" s="3" t="s">
        <v>247</v>
      </c>
      <c r="BH108" s="3">
        <v>18</v>
      </c>
      <c r="BI108" s="3">
        <v>0</v>
      </c>
      <c r="BJ108" s="3">
        <v>1</v>
      </c>
      <c r="BK108" s="3" t="s">
        <v>102</v>
      </c>
      <c r="BL108" s="3" t="s">
        <v>490</v>
      </c>
    </row>
    <row r="109" spans="1:64" ht="12.75" customHeight="1">
      <c r="A109" s="3">
        <v>149</v>
      </c>
      <c r="B109" s="3">
        <v>0</v>
      </c>
      <c r="C109" s="3">
        <v>0</v>
      </c>
      <c r="D109" s="3">
        <v>0</v>
      </c>
      <c r="E109" s="3">
        <v>0</v>
      </c>
      <c r="F109" s="3">
        <v>0</v>
      </c>
      <c r="G109" s="3">
        <v>0</v>
      </c>
      <c r="H109" s="3">
        <v>0</v>
      </c>
      <c r="I109" s="3">
        <v>0</v>
      </c>
      <c r="J109" s="3">
        <v>2219</v>
      </c>
      <c r="K109" s="3">
        <v>0</v>
      </c>
      <c r="L109" s="3">
        <v>0</v>
      </c>
      <c r="M109" s="3">
        <v>0</v>
      </c>
      <c r="N109" s="3">
        <v>0</v>
      </c>
      <c r="O109" s="3">
        <v>0</v>
      </c>
      <c r="P109" s="3">
        <v>0</v>
      </c>
      <c r="Q109" s="3">
        <v>0</v>
      </c>
      <c r="R109" s="3">
        <v>0</v>
      </c>
      <c r="S109" s="3">
        <v>0</v>
      </c>
      <c r="T109" s="3">
        <v>0</v>
      </c>
      <c r="U109" s="3">
        <v>0</v>
      </c>
      <c r="V109" s="3">
        <v>0</v>
      </c>
      <c r="W109" s="3">
        <v>0</v>
      </c>
      <c r="X109" s="3">
        <v>0</v>
      </c>
      <c r="Y109" s="3">
        <v>0</v>
      </c>
      <c r="Z109" s="3">
        <v>0</v>
      </c>
      <c r="AA109" s="3">
        <v>0</v>
      </c>
      <c r="AB109" s="3">
        <v>0</v>
      </c>
      <c r="AC109" s="3">
        <v>0</v>
      </c>
      <c r="AD109" s="3">
        <v>0</v>
      </c>
      <c r="AE109" s="4">
        <v>43685.4832986111</v>
      </c>
      <c r="AF109" s="4">
        <v>43685.4832986111</v>
      </c>
      <c r="AG109" s="3">
        <v>1</v>
      </c>
      <c r="AH109" s="3">
        <v>1</v>
      </c>
      <c r="AI109" s="3">
        <v>1</v>
      </c>
      <c r="AJ109" s="3" t="s">
        <v>104</v>
      </c>
      <c r="AK109" s="3">
        <v>0</v>
      </c>
      <c r="AL109" s="3">
        <v>5</v>
      </c>
      <c r="AM109" s="3">
        <v>0</v>
      </c>
      <c r="AN109" s="3">
        <v>0</v>
      </c>
      <c r="AO109" s="3">
        <v>0</v>
      </c>
      <c r="AP109" s="3">
        <v>0</v>
      </c>
      <c r="AQ109" s="3">
        <v>0</v>
      </c>
      <c r="AR109" s="3">
        <v>0</v>
      </c>
      <c r="AS109" s="3">
        <v>0</v>
      </c>
      <c r="AT109" s="3">
        <v>0</v>
      </c>
      <c r="AU109" s="3">
        <v>0</v>
      </c>
      <c r="AV109" s="3">
        <v>0</v>
      </c>
      <c r="AW109" s="3"/>
      <c r="AX109" s="3">
        <v>1</v>
      </c>
      <c r="AY109" s="3">
        <v>0</v>
      </c>
      <c r="AZ109" s="3"/>
      <c r="BA109" s="3">
        <v>0</v>
      </c>
      <c r="BB109" s="3" t="s">
        <v>491</v>
      </c>
      <c r="BC109" s="3">
        <v>604213</v>
      </c>
      <c r="BD109" s="3" t="s">
        <v>130</v>
      </c>
      <c r="BE109" s="3" t="s">
        <v>437</v>
      </c>
      <c r="BF109" s="3" t="s">
        <v>141</v>
      </c>
      <c r="BG109" s="3" t="s">
        <v>337</v>
      </c>
      <c r="BH109" s="3">
        <v>16</v>
      </c>
      <c r="BI109" s="3">
        <v>7</v>
      </c>
      <c r="BJ109" s="3">
        <v>3</v>
      </c>
      <c r="BK109" s="3" t="s">
        <v>102</v>
      </c>
      <c r="BL109" s="3" t="s">
        <v>492</v>
      </c>
    </row>
    <row r="110" spans="1:64" ht="12.75" customHeight="1">
      <c r="A110" s="3">
        <v>31</v>
      </c>
      <c r="B110" s="3">
        <v>0</v>
      </c>
      <c r="C110" s="3">
        <v>0</v>
      </c>
      <c r="D110" s="3">
        <v>0</v>
      </c>
      <c r="E110" s="3">
        <v>0</v>
      </c>
      <c r="F110" s="3">
        <v>0</v>
      </c>
      <c r="G110" s="3">
        <v>0</v>
      </c>
      <c r="H110" s="3">
        <v>0</v>
      </c>
      <c r="I110" s="3">
        <v>0</v>
      </c>
      <c r="J110" s="3">
        <v>1158</v>
      </c>
      <c r="K110" s="3">
        <v>0</v>
      </c>
      <c r="L110" s="3">
        <v>0</v>
      </c>
      <c r="M110" s="3">
        <v>0</v>
      </c>
      <c r="N110" s="3">
        <v>0</v>
      </c>
      <c r="O110" s="3">
        <v>0</v>
      </c>
      <c r="P110" s="3">
        <v>0</v>
      </c>
      <c r="Q110" s="3">
        <v>0</v>
      </c>
      <c r="R110" s="3">
        <v>0</v>
      </c>
      <c r="S110" s="3">
        <v>0</v>
      </c>
      <c r="T110" s="3">
        <v>0</v>
      </c>
      <c r="U110" s="3">
        <v>0</v>
      </c>
      <c r="V110" s="3">
        <v>0</v>
      </c>
      <c r="W110" s="3">
        <v>0</v>
      </c>
      <c r="X110" s="3">
        <v>0</v>
      </c>
      <c r="Y110" s="3">
        <v>0</v>
      </c>
      <c r="Z110" s="3">
        <v>0</v>
      </c>
      <c r="AA110" s="3">
        <v>0</v>
      </c>
      <c r="AB110" s="3">
        <v>0</v>
      </c>
      <c r="AC110" s="3">
        <v>0</v>
      </c>
      <c r="AD110" s="3">
        <v>0</v>
      </c>
      <c r="AE110" s="4">
        <v>43685.504247685203</v>
      </c>
      <c r="AF110" s="4">
        <v>43685.504247685203</v>
      </c>
      <c r="AG110" s="3">
        <v>1</v>
      </c>
      <c r="AH110" s="3">
        <v>1</v>
      </c>
      <c r="AI110" s="3">
        <v>2</v>
      </c>
      <c r="AJ110" s="3" t="s">
        <v>104</v>
      </c>
      <c r="AK110" s="3">
        <v>5</v>
      </c>
      <c r="AL110" s="3">
        <v>5</v>
      </c>
      <c r="AM110" s="3">
        <v>0</v>
      </c>
      <c r="AN110" s="3">
        <v>0</v>
      </c>
      <c r="AO110" s="3">
        <v>0</v>
      </c>
      <c r="AP110" s="3">
        <v>0</v>
      </c>
      <c r="AQ110" s="3">
        <v>0</v>
      </c>
      <c r="AR110" s="3">
        <v>0</v>
      </c>
      <c r="AS110" s="3">
        <v>0</v>
      </c>
      <c r="AT110" s="3">
        <v>0</v>
      </c>
      <c r="AU110" s="3">
        <v>0</v>
      </c>
      <c r="AV110" s="3">
        <v>0</v>
      </c>
      <c r="AW110" s="3" t="s">
        <v>493</v>
      </c>
      <c r="AX110" s="3">
        <v>1</v>
      </c>
      <c r="AY110" s="3">
        <v>0</v>
      </c>
      <c r="AZ110" s="3"/>
      <c r="BA110" s="3">
        <v>0</v>
      </c>
      <c r="BB110" s="3" t="s">
        <v>494</v>
      </c>
      <c r="BC110" s="3">
        <v>611529</v>
      </c>
      <c r="BD110" s="3" t="s">
        <v>124</v>
      </c>
      <c r="BE110" s="3" t="s">
        <v>495</v>
      </c>
      <c r="BF110" s="3" t="s">
        <v>496</v>
      </c>
      <c r="BG110" s="3" t="s">
        <v>497</v>
      </c>
      <c r="BH110" s="3">
        <v>14</v>
      </c>
      <c r="BI110" s="3">
        <v>11</v>
      </c>
      <c r="BJ110" s="3">
        <v>5</v>
      </c>
      <c r="BK110" s="3" t="s">
        <v>127</v>
      </c>
      <c r="BL110" s="3" t="s">
        <v>498</v>
      </c>
    </row>
    <row r="111" spans="1:64" ht="12.75" customHeight="1">
      <c r="A111" s="3">
        <v>165</v>
      </c>
      <c r="B111" s="3">
        <v>0</v>
      </c>
      <c r="C111" s="3">
        <v>0</v>
      </c>
      <c r="D111" s="3">
        <v>0</v>
      </c>
      <c r="E111" s="3">
        <v>0</v>
      </c>
      <c r="F111" s="3">
        <v>0</v>
      </c>
      <c r="G111" s="3">
        <v>0</v>
      </c>
      <c r="H111" s="3">
        <v>0</v>
      </c>
      <c r="I111" s="3">
        <v>0</v>
      </c>
      <c r="J111" s="3">
        <v>1549</v>
      </c>
      <c r="K111" s="3">
        <v>0</v>
      </c>
      <c r="L111" s="3">
        <v>0</v>
      </c>
      <c r="M111" s="3">
        <v>0</v>
      </c>
      <c r="N111" s="3">
        <v>0</v>
      </c>
      <c r="O111" s="3">
        <v>0</v>
      </c>
      <c r="P111" s="3">
        <v>0</v>
      </c>
      <c r="Q111" s="3">
        <v>0</v>
      </c>
      <c r="R111" s="3">
        <v>0</v>
      </c>
      <c r="S111" s="3">
        <v>0</v>
      </c>
      <c r="T111" s="3">
        <v>0</v>
      </c>
      <c r="U111" s="3">
        <v>0</v>
      </c>
      <c r="V111" s="3">
        <v>0</v>
      </c>
      <c r="W111" s="3">
        <v>0</v>
      </c>
      <c r="X111" s="3">
        <v>0</v>
      </c>
      <c r="Y111" s="3">
        <v>0</v>
      </c>
      <c r="Z111" s="3">
        <v>0</v>
      </c>
      <c r="AA111" s="3">
        <v>0</v>
      </c>
      <c r="AB111" s="3">
        <v>0</v>
      </c>
      <c r="AC111" s="3">
        <v>0</v>
      </c>
      <c r="AD111" s="3">
        <v>0</v>
      </c>
      <c r="AE111" s="4">
        <v>43685.509861111103</v>
      </c>
      <c r="AF111" s="4">
        <v>43685.509861111103</v>
      </c>
      <c r="AG111" s="3">
        <v>1</v>
      </c>
      <c r="AH111" s="3">
        <v>1</v>
      </c>
      <c r="AI111" s="3">
        <v>2</v>
      </c>
      <c r="AJ111" s="3" t="s">
        <v>104</v>
      </c>
      <c r="AK111" s="3">
        <v>5</v>
      </c>
      <c r="AL111" s="3">
        <v>5</v>
      </c>
      <c r="AM111" s="3">
        <v>1</v>
      </c>
      <c r="AN111" s="3">
        <v>0</v>
      </c>
      <c r="AO111" s="3">
        <v>0</v>
      </c>
      <c r="AP111" s="3">
        <v>0</v>
      </c>
      <c r="AQ111" s="3">
        <v>0</v>
      </c>
      <c r="AR111" s="3">
        <v>0</v>
      </c>
      <c r="AS111" s="3">
        <v>0</v>
      </c>
      <c r="AT111" s="3">
        <v>0</v>
      </c>
      <c r="AU111" s="3">
        <v>0</v>
      </c>
      <c r="AV111" s="3">
        <v>0</v>
      </c>
      <c r="AW111" s="3"/>
      <c r="AX111" s="3">
        <v>1</v>
      </c>
      <c r="AY111" s="3">
        <v>0</v>
      </c>
      <c r="AZ111" s="3"/>
      <c r="BA111" s="3">
        <v>0</v>
      </c>
      <c r="BB111" s="3"/>
      <c r="BC111" s="3">
        <v>612637</v>
      </c>
      <c r="BD111" s="3" t="s">
        <v>124</v>
      </c>
      <c r="BE111" s="3" t="s">
        <v>499</v>
      </c>
      <c r="BF111" s="3" t="s">
        <v>500</v>
      </c>
      <c r="BG111" s="3" t="s">
        <v>501</v>
      </c>
      <c r="BH111" s="3">
        <v>17</v>
      </c>
      <c r="BI111" s="3">
        <v>9</v>
      </c>
      <c r="BJ111" s="3">
        <v>16</v>
      </c>
      <c r="BK111" s="3" t="s">
        <v>109</v>
      </c>
      <c r="BL111" s="3" t="s">
        <v>239</v>
      </c>
    </row>
    <row r="112" spans="1:64" ht="12.75" customHeight="1">
      <c r="A112" s="3">
        <v>166</v>
      </c>
      <c r="B112" s="3">
        <v>0</v>
      </c>
      <c r="C112" s="3">
        <v>0</v>
      </c>
      <c r="D112" s="3">
        <v>0</v>
      </c>
      <c r="E112" s="3">
        <v>0</v>
      </c>
      <c r="F112" s="3">
        <v>0</v>
      </c>
      <c r="G112" s="3">
        <v>0</v>
      </c>
      <c r="H112" s="3">
        <v>0</v>
      </c>
      <c r="I112" s="3">
        <v>0</v>
      </c>
      <c r="J112" s="3">
        <v>2009</v>
      </c>
      <c r="K112" s="3">
        <v>0</v>
      </c>
      <c r="L112" s="3">
        <v>0</v>
      </c>
      <c r="M112" s="3">
        <v>0</v>
      </c>
      <c r="N112" s="3">
        <v>0</v>
      </c>
      <c r="O112" s="3">
        <v>0</v>
      </c>
      <c r="P112" s="3">
        <v>0</v>
      </c>
      <c r="Q112" s="3">
        <v>0</v>
      </c>
      <c r="R112" s="3">
        <v>0</v>
      </c>
      <c r="S112" s="3">
        <v>0</v>
      </c>
      <c r="T112" s="3">
        <v>0</v>
      </c>
      <c r="U112" s="3">
        <v>0</v>
      </c>
      <c r="V112" s="3">
        <v>0</v>
      </c>
      <c r="W112" s="3">
        <v>0</v>
      </c>
      <c r="X112" s="3">
        <v>0</v>
      </c>
      <c r="Y112" s="3">
        <v>0</v>
      </c>
      <c r="Z112" s="3">
        <v>0</v>
      </c>
      <c r="AA112" s="3">
        <v>0</v>
      </c>
      <c r="AB112" s="3">
        <v>0</v>
      </c>
      <c r="AC112" s="3">
        <v>0</v>
      </c>
      <c r="AD112" s="3">
        <v>0</v>
      </c>
      <c r="AE112" s="4">
        <v>43685.524270833303</v>
      </c>
      <c r="AF112" s="4">
        <v>43685.524270833303</v>
      </c>
      <c r="AG112" s="3">
        <v>1</v>
      </c>
      <c r="AH112" s="3">
        <v>1</v>
      </c>
      <c r="AI112" s="3">
        <v>1</v>
      </c>
      <c r="AJ112" s="3" t="s">
        <v>104</v>
      </c>
      <c r="AK112" s="3">
        <v>5</v>
      </c>
      <c r="AL112" s="3">
        <v>5</v>
      </c>
      <c r="AM112" s="3">
        <v>1</v>
      </c>
      <c r="AN112" s="3">
        <v>0</v>
      </c>
      <c r="AO112" s="3">
        <v>0</v>
      </c>
      <c r="AP112" s="3">
        <v>0</v>
      </c>
      <c r="AQ112" s="3">
        <v>0</v>
      </c>
      <c r="AR112" s="3">
        <v>0</v>
      </c>
      <c r="AS112" s="3">
        <v>0</v>
      </c>
      <c r="AT112" s="3">
        <v>0</v>
      </c>
      <c r="AU112" s="3">
        <v>0</v>
      </c>
      <c r="AV112" s="3">
        <v>0</v>
      </c>
      <c r="AW112" s="3"/>
      <c r="AX112" s="3">
        <v>1</v>
      </c>
      <c r="AY112" s="3">
        <v>0</v>
      </c>
      <c r="AZ112" s="3"/>
      <c r="BA112" s="3">
        <v>0</v>
      </c>
      <c r="BB112" s="3"/>
      <c r="BC112" s="3">
        <v>608929</v>
      </c>
      <c r="BD112" s="3" t="s">
        <v>239</v>
      </c>
      <c r="BE112" s="3" t="s">
        <v>502</v>
      </c>
      <c r="BF112" s="3" t="s">
        <v>132</v>
      </c>
      <c r="BG112" s="3" t="s">
        <v>503</v>
      </c>
      <c r="BH112" s="3">
        <v>14</v>
      </c>
      <c r="BI112" s="3">
        <v>0</v>
      </c>
      <c r="BJ112" s="3">
        <v>0</v>
      </c>
      <c r="BK112" s="3" t="s">
        <v>127</v>
      </c>
      <c r="BL112" s="3" t="s">
        <v>504</v>
      </c>
    </row>
    <row r="113" spans="1:64" ht="12.75" customHeight="1">
      <c r="A113" s="3">
        <v>168</v>
      </c>
      <c r="B113" s="3">
        <v>0</v>
      </c>
      <c r="C113" s="3">
        <v>0</v>
      </c>
      <c r="D113" s="3">
        <v>0</v>
      </c>
      <c r="E113" s="3">
        <v>0</v>
      </c>
      <c r="F113" s="3">
        <v>0</v>
      </c>
      <c r="G113" s="3">
        <v>0</v>
      </c>
      <c r="H113" s="3">
        <v>1</v>
      </c>
      <c r="I113" s="3">
        <v>5</v>
      </c>
      <c r="J113" s="3">
        <v>2223</v>
      </c>
      <c r="K113" s="3">
        <v>0</v>
      </c>
      <c r="L113" s="3">
        <v>0</v>
      </c>
      <c r="M113" s="3">
        <v>0</v>
      </c>
      <c r="N113" s="3">
        <v>0</v>
      </c>
      <c r="O113" s="3">
        <v>0</v>
      </c>
      <c r="P113" s="3">
        <v>0</v>
      </c>
      <c r="Q113" s="3">
        <v>0</v>
      </c>
      <c r="R113" s="3">
        <v>0</v>
      </c>
      <c r="S113" s="3">
        <v>0</v>
      </c>
      <c r="T113" s="3">
        <v>0</v>
      </c>
      <c r="U113" s="3">
        <v>0</v>
      </c>
      <c r="V113" s="3">
        <v>0</v>
      </c>
      <c r="W113" s="3">
        <v>0</v>
      </c>
      <c r="X113" s="3">
        <v>0</v>
      </c>
      <c r="Y113" s="3">
        <v>0</v>
      </c>
      <c r="Z113" s="3">
        <v>0</v>
      </c>
      <c r="AA113" s="3">
        <v>0</v>
      </c>
      <c r="AB113" s="3">
        <v>0</v>
      </c>
      <c r="AC113" s="3">
        <v>0</v>
      </c>
      <c r="AD113" s="3">
        <v>0</v>
      </c>
      <c r="AE113" s="4">
        <v>43685.535358796304</v>
      </c>
      <c r="AF113" s="4">
        <v>43685.535358796304</v>
      </c>
      <c r="AG113" s="3">
        <v>1</v>
      </c>
      <c r="AH113" s="3">
        <v>0</v>
      </c>
      <c r="AI113" s="3">
        <v>0</v>
      </c>
      <c r="AJ113" s="3" t="s">
        <v>104</v>
      </c>
      <c r="AK113" s="3">
        <v>5</v>
      </c>
      <c r="AL113" s="3">
        <v>0</v>
      </c>
      <c r="AM113" s="3">
        <v>0</v>
      </c>
      <c r="AN113" s="3">
        <v>0</v>
      </c>
      <c r="AO113" s="3">
        <v>0</v>
      </c>
      <c r="AP113" s="3">
        <v>0</v>
      </c>
      <c r="AQ113" s="3">
        <v>0</v>
      </c>
      <c r="AR113" s="3">
        <v>0</v>
      </c>
      <c r="AS113" s="3">
        <v>0</v>
      </c>
      <c r="AT113" s="3">
        <v>0</v>
      </c>
      <c r="AU113" s="3">
        <v>0</v>
      </c>
      <c r="AV113" s="3">
        <v>0</v>
      </c>
      <c r="AW113" s="3" t="s">
        <v>505</v>
      </c>
      <c r="AX113" s="3">
        <v>1</v>
      </c>
      <c r="AY113" s="3">
        <v>0</v>
      </c>
      <c r="AZ113" s="3"/>
      <c r="BA113" s="3">
        <v>0</v>
      </c>
      <c r="BB113" s="3" t="s">
        <v>506</v>
      </c>
      <c r="BC113" s="3">
        <v>228346</v>
      </c>
      <c r="BD113" s="3" t="s">
        <v>124</v>
      </c>
      <c r="BE113" s="3" t="s">
        <v>507</v>
      </c>
      <c r="BF113" s="3" t="s">
        <v>500</v>
      </c>
      <c r="BG113" s="3" t="s">
        <v>337</v>
      </c>
      <c r="BH113" s="3">
        <v>13</v>
      </c>
      <c r="BI113" s="3">
        <v>5</v>
      </c>
      <c r="BJ113" s="3">
        <v>26</v>
      </c>
      <c r="BK113" s="3" t="s">
        <v>508</v>
      </c>
      <c r="BL113" s="3" t="s">
        <v>324</v>
      </c>
    </row>
    <row r="114" spans="1:64" ht="12.75" customHeight="1">
      <c r="A114" s="3">
        <v>169</v>
      </c>
      <c r="B114" s="3">
        <v>0</v>
      </c>
      <c r="C114" s="3">
        <v>0</v>
      </c>
      <c r="D114" s="3">
        <v>0</v>
      </c>
      <c r="E114" s="3">
        <v>0</v>
      </c>
      <c r="F114" s="3">
        <v>0</v>
      </c>
      <c r="G114" s="3">
        <v>0</v>
      </c>
      <c r="H114" s="3">
        <v>0</v>
      </c>
      <c r="I114" s="3">
        <v>0</v>
      </c>
      <c r="J114" s="3">
        <v>417</v>
      </c>
      <c r="K114" s="3">
        <v>0</v>
      </c>
      <c r="L114" s="3">
        <v>0</v>
      </c>
      <c r="M114" s="3">
        <v>0</v>
      </c>
      <c r="N114" s="3">
        <v>0</v>
      </c>
      <c r="O114" s="3">
        <v>0</v>
      </c>
      <c r="P114" s="3">
        <v>0</v>
      </c>
      <c r="Q114" s="3">
        <v>0</v>
      </c>
      <c r="R114" s="3">
        <v>0</v>
      </c>
      <c r="S114" s="3">
        <v>0</v>
      </c>
      <c r="T114" s="3">
        <v>0</v>
      </c>
      <c r="U114" s="3">
        <v>0</v>
      </c>
      <c r="V114" s="3">
        <v>0</v>
      </c>
      <c r="W114" s="3">
        <v>0</v>
      </c>
      <c r="X114" s="3">
        <v>0</v>
      </c>
      <c r="Y114" s="3">
        <v>0</v>
      </c>
      <c r="Z114" s="3">
        <v>0</v>
      </c>
      <c r="AA114" s="3">
        <v>0</v>
      </c>
      <c r="AB114" s="3">
        <v>0</v>
      </c>
      <c r="AC114" s="3">
        <v>0</v>
      </c>
      <c r="AD114" s="3">
        <v>0</v>
      </c>
      <c r="AE114" s="4">
        <v>43685.550509259301</v>
      </c>
      <c r="AF114" s="4">
        <v>43685.550509259301</v>
      </c>
      <c r="AG114" s="3">
        <v>1</v>
      </c>
      <c r="AH114" s="3">
        <v>0</v>
      </c>
      <c r="AI114" s="3">
        <v>0</v>
      </c>
      <c r="AJ114" s="3"/>
      <c r="AK114" s="3">
        <v>0</v>
      </c>
      <c r="AL114" s="3">
        <v>0</v>
      </c>
      <c r="AM114" s="3">
        <v>0</v>
      </c>
      <c r="AN114" s="3">
        <v>0</v>
      </c>
      <c r="AO114" s="3">
        <v>0</v>
      </c>
      <c r="AP114" s="3">
        <v>0</v>
      </c>
      <c r="AQ114" s="3">
        <v>0</v>
      </c>
      <c r="AR114" s="3">
        <v>0</v>
      </c>
      <c r="AS114" s="3">
        <v>0</v>
      </c>
      <c r="AT114" s="3">
        <v>0</v>
      </c>
      <c r="AU114" s="3">
        <v>0</v>
      </c>
      <c r="AV114" s="3">
        <v>0</v>
      </c>
      <c r="AW114" s="3"/>
      <c r="AX114" s="3">
        <v>1</v>
      </c>
      <c r="AY114" s="3">
        <v>0</v>
      </c>
      <c r="AZ114" s="3"/>
      <c r="BA114" s="3">
        <v>0</v>
      </c>
      <c r="BB114" s="3"/>
      <c r="BC114" s="3">
        <v>612080</v>
      </c>
      <c r="BD114" s="3" t="s">
        <v>509</v>
      </c>
      <c r="BE114" s="3" t="s">
        <v>510</v>
      </c>
      <c r="BF114" s="3" t="s">
        <v>160</v>
      </c>
      <c r="BG114" s="3" t="s">
        <v>511</v>
      </c>
      <c r="BH114" s="3">
        <v>15</v>
      </c>
      <c r="BI114" s="3">
        <v>4</v>
      </c>
      <c r="BJ114" s="3">
        <v>24</v>
      </c>
      <c r="BK114" s="3" t="s">
        <v>331</v>
      </c>
      <c r="BL114" s="3" t="s">
        <v>158</v>
      </c>
    </row>
    <row r="115" spans="1:64" ht="12.75" customHeight="1">
      <c r="A115" s="3">
        <v>171</v>
      </c>
      <c r="B115" s="3">
        <v>0</v>
      </c>
      <c r="C115" s="3">
        <v>0</v>
      </c>
      <c r="D115" s="3">
        <v>0</v>
      </c>
      <c r="E115" s="3">
        <v>0</v>
      </c>
      <c r="F115" s="3">
        <v>0</v>
      </c>
      <c r="G115" s="3">
        <v>0</v>
      </c>
      <c r="H115" s="3">
        <v>1</v>
      </c>
      <c r="I115" s="3">
        <v>5</v>
      </c>
      <c r="J115" s="3">
        <v>1261</v>
      </c>
      <c r="K115" s="3">
        <v>0</v>
      </c>
      <c r="L115" s="3">
        <v>0</v>
      </c>
      <c r="M115" s="3">
        <v>0</v>
      </c>
      <c r="N115" s="3">
        <v>0</v>
      </c>
      <c r="O115" s="3">
        <v>0</v>
      </c>
      <c r="P115" s="3">
        <v>0</v>
      </c>
      <c r="Q115" s="3">
        <v>0</v>
      </c>
      <c r="R115" s="3">
        <v>0</v>
      </c>
      <c r="S115" s="3">
        <v>0</v>
      </c>
      <c r="T115" s="3">
        <v>0</v>
      </c>
      <c r="U115" s="3">
        <v>0</v>
      </c>
      <c r="V115" s="3">
        <v>0</v>
      </c>
      <c r="W115" s="3">
        <v>0</v>
      </c>
      <c r="X115" s="3">
        <v>0</v>
      </c>
      <c r="Y115" s="3">
        <v>0</v>
      </c>
      <c r="Z115" s="3">
        <v>0</v>
      </c>
      <c r="AA115" s="3">
        <v>0</v>
      </c>
      <c r="AB115" s="3">
        <v>0</v>
      </c>
      <c r="AC115" s="3">
        <v>0</v>
      </c>
      <c r="AD115" s="3">
        <v>0</v>
      </c>
      <c r="AE115" s="4">
        <v>43685.652048611097</v>
      </c>
      <c r="AF115" s="4">
        <v>43685.652048611097</v>
      </c>
      <c r="AG115" s="3">
        <v>1</v>
      </c>
      <c r="AH115" s="3">
        <v>0</v>
      </c>
      <c r="AI115" s="3">
        <v>1</v>
      </c>
      <c r="AJ115" s="3" t="s">
        <v>104</v>
      </c>
      <c r="AK115" s="3">
        <v>0</v>
      </c>
      <c r="AL115" s="3">
        <v>0</v>
      </c>
      <c r="AM115" s="3">
        <v>1</v>
      </c>
      <c r="AN115" s="3">
        <v>0</v>
      </c>
      <c r="AO115" s="3">
        <v>0</v>
      </c>
      <c r="AP115" s="3">
        <v>0</v>
      </c>
      <c r="AQ115" s="3">
        <v>0</v>
      </c>
      <c r="AR115" s="3">
        <v>0</v>
      </c>
      <c r="AS115" s="3">
        <v>0</v>
      </c>
      <c r="AT115" s="3">
        <v>0</v>
      </c>
      <c r="AU115" s="3">
        <v>0</v>
      </c>
      <c r="AV115" s="3">
        <v>0</v>
      </c>
      <c r="AW115" s="3"/>
      <c r="AX115" s="3">
        <v>1</v>
      </c>
      <c r="AY115" s="3">
        <v>0</v>
      </c>
      <c r="AZ115" s="3"/>
      <c r="BA115" s="3">
        <v>0</v>
      </c>
      <c r="BB115" s="3"/>
      <c r="BC115" s="3">
        <v>602435</v>
      </c>
      <c r="BD115" s="3" t="s">
        <v>512</v>
      </c>
      <c r="BE115" s="3" t="s">
        <v>513</v>
      </c>
      <c r="BF115" s="3" t="s">
        <v>132</v>
      </c>
      <c r="BG115" s="3" t="s">
        <v>514</v>
      </c>
      <c r="BH115" s="3">
        <v>17</v>
      </c>
      <c r="BI115" s="3">
        <v>9</v>
      </c>
      <c r="BJ115" s="3">
        <v>25</v>
      </c>
      <c r="BK115" s="3" t="s">
        <v>102</v>
      </c>
      <c r="BL115" s="3" t="s">
        <v>239</v>
      </c>
    </row>
    <row r="116" spans="1:64" ht="12.75" customHeight="1">
      <c r="A116" s="3">
        <v>161</v>
      </c>
      <c r="B116" s="3">
        <v>0</v>
      </c>
      <c r="C116" s="3">
        <v>2</v>
      </c>
      <c r="D116" s="3">
        <v>5</v>
      </c>
      <c r="E116" s="3">
        <v>0</v>
      </c>
      <c r="F116" s="3">
        <v>0</v>
      </c>
      <c r="G116" s="3">
        <v>0</v>
      </c>
      <c r="H116" s="3">
        <v>0</v>
      </c>
      <c r="I116" s="3">
        <v>0</v>
      </c>
      <c r="J116" s="3">
        <v>2119</v>
      </c>
      <c r="K116" s="3">
        <v>0</v>
      </c>
      <c r="L116" s="3">
        <v>0</v>
      </c>
      <c r="M116" s="3">
        <v>0</v>
      </c>
      <c r="N116" s="3">
        <v>0</v>
      </c>
      <c r="O116" s="3">
        <v>0</v>
      </c>
      <c r="P116" s="3">
        <v>0</v>
      </c>
      <c r="Q116" s="3">
        <v>0</v>
      </c>
      <c r="R116" s="3">
        <v>0</v>
      </c>
      <c r="S116" s="3">
        <v>0</v>
      </c>
      <c r="T116" s="3">
        <v>0</v>
      </c>
      <c r="U116" s="3">
        <v>0</v>
      </c>
      <c r="V116" s="3">
        <v>0</v>
      </c>
      <c r="W116" s="3">
        <v>0</v>
      </c>
      <c r="X116" s="3">
        <v>0</v>
      </c>
      <c r="Y116" s="3">
        <v>0</v>
      </c>
      <c r="Z116" s="3">
        <v>0</v>
      </c>
      <c r="AA116" s="3">
        <v>0</v>
      </c>
      <c r="AB116" s="3">
        <v>0</v>
      </c>
      <c r="AC116" s="3">
        <v>0</v>
      </c>
      <c r="AD116" s="3">
        <v>0</v>
      </c>
      <c r="AE116" s="4">
        <v>43685.686145833301</v>
      </c>
      <c r="AF116" s="4">
        <v>43685.686145833301</v>
      </c>
      <c r="AG116" s="3">
        <v>1</v>
      </c>
      <c r="AH116" s="3">
        <v>1</v>
      </c>
      <c r="AI116" s="3">
        <v>2</v>
      </c>
      <c r="AJ116" s="3" t="s">
        <v>104</v>
      </c>
      <c r="AK116" s="3">
        <v>5</v>
      </c>
      <c r="AL116" s="3">
        <v>5</v>
      </c>
      <c r="AM116" s="3">
        <v>1</v>
      </c>
      <c r="AN116" s="3">
        <v>0</v>
      </c>
      <c r="AO116" s="3">
        <v>0</v>
      </c>
      <c r="AP116" s="3">
        <v>0</v>
      </c>
      <c r="AQ116" s="3">
        <v>0</v>
      </c>
      <c r="AR116" s="3">
        <v>0</v>
      </c>
      <c r="AS116" s="3">
        <v>0</v>
      </c>
      <c r="AT116" s="3">
        <v>0</v>
      </c>
      <c r="AU116" s="3">
        <v>0</v>
      </c>
      <c r="AV116" s="3">
        <v>0</v>
      </c>
      <c r="AW116" s="3" t="s">
        <v>515</v>
      </c>
      <c r="AX116" s="3">
        <v>1</v>
      </c>
      <c r="AY116" s="3">
        <v>0</v>
      </c>
      <c r="AZ116" s="3"/>
      <c r="BA116" s="3">
        <v>0</v>
      </c>
      <c r="BB116" s="3" t="s">
        <v>516</v>
      </c>
      <c r="BC116" s="3">
        <v>590455</v>
      </c>
      <c r="BD116" s="3" t="s">
        <v>124</v>
      </c>
      <c r="BE116" s="3" t="s">
        <v>517</v>
      </c>
      <c r="BF116" s="3" t="s">
        <v>160</v>
      </c>
      <c r="BG116" s="3" t="s">
        <v>220</v>
      </c>
      <c r="BH116" s="3">
        <v>20</v>
      </c>
      <c r="BI116" s="3">
        <v>0</v>
      </c>
      <c r="BJ116" s="3">
        <v>1</v>
      </c>
      <c r="BK116" s="3" t="s">
        <v>157</v>
      </c>
      <c r="BL116" s="3" t="s">
        <v>103</v>
      </c>
    </row>
    <row r="117" spans="1:64" ht="12.75" customHeight="1">
      <c r="A117" s="3">
        <v>172</v>
      </c>
      <c r="B117" s="3">
        <v>0</v>
      </c>
      <c r="C117" s="3">
        <v>2</v>
      </c>
      <c r="D117" s="3">
        <v>5</v>
      </c>
      <c r="E117" s="3">
        <v>0</v>
      </c>
      <c r="F117" s="3">
        <v>0</v>
      </c>
      <c r="G117" s="3">
        <v>0</v>
      </c>
      <c r="H117" s="3">
        <v>0</v>
      </c>
      <c r="I117" s="3">
        <v>0</v>
      </c>
      <c r="J117" s="3">
        <v>1945</v>
      </c>
      <c r="K117" s="3">
        <v>0</v>
      </c>
      <c r="L117" s="3">
        <v>0</v>
      </c>
      <c r="M117" s="3">
        <v>0</v>
      </c>
      <c r="N117" s="3">
        <v>0</v>
      </c>
      <c r="O117" s="3">
        <v>0</v>
      </c>
      <c r="P117" s="3">
        <v>0</v>
      </c>
      <c r="Q117" s="3">
        <v>0</v>
      </c>
      <c r="R117" s="3">
        <v>0</v>
      </c>
      <c r="S117" s="3">
        <v>0</v>
      </c>
      <c r="T117" s="3">
        <v>0</v>
      </c>
      <c r="U117" s="3">
        <v>0</v>
      </c>
      <c r="V117" s="3">
        <v>0</v>
      </c>
      <c r="W117" s="3">
        <v>0</v>
      </c>
      <c r="X117" s="3">
        <v>0</v>
      </c>
      <c r="Y117" s="3">
        <v>0</v>
      </c>
      <c r="Z117" s="3">
        <v>0</v>
      </c>
      <c r="AA117" s="3">
        <v>0</v>
      </c>
      <c r="AB117" s="3">
        <v>0</v>
      </c>
      <c r="AC117" s="3">
        <v>0</v>
      </c>
      <c r="AD117" s="3">
        <v>0</v>
      </c>
      <c r="AE117" s="4">
        <v>43685.787928240701</v>
      </c>
      <c r="AF117" s="4">
        <v>43685.787928240701</v>
      </c>
      <c r="AG117" s="3">
        <v>1</v>
      </c>
      <c r="AH117" s="3">
        <v>1</v>
      </c>
      <c r="AI117" s="3">
        <v>2</v>
      </c>
      <c r="AJ117" s="3" t="s">
        <v>104</v>
      </c>
      <c r="AK117" s="3">
        <v>5</v>
      </c>
      <c r="AL117" s="3">
        <v>5</v>
      </c>
      <c r="AM117" s="3">
        <v>1</v>
      </c>
      <c r="AN117" s="3">
        <v>0</v>
      </c>
      <c r="AO117" s="3">
        <v>0</v>
      </c>
      <c r="AP117" s="3">
        <v>0</v>
      </c>
      <c r="AQ117" s="3">
        <v>0</v>
      </c>
      <c r="AR117" s="3">
        <v>0</v>
      </c>
      <c r="AS117" s="3">
        <v>0</v>
      </c>
      <c r="AT117" s="3">
        <v>0</v>
      </c>
      <c r="AU117" s="3">
        <v>0</v>
      </c>
      <c r="AV117" s="3">
        <v>0</v>
      </c>
      <c r="AW117" s="3"/>
      <c r="AX117" s="3">
        <v>1</v>
      </c>
      <c r="AY117" s="3">
        <v>0</v>
      </c>
      <c r="AZ117" s="3"/>
      <c r="BA117" s="3">
        <v>0</v>
      </c>
      <c r="BB117" s="3" t="s">
        <v>518</v>
      </c>
      <c r="BC117" s="3">
        <v>592452</v>
      </c>
      <c r="BD117" s="3" t="s">
        <v>255</v>
      </c>
      <c r="BE117" s="3" t="s">
        <v>519</v>
      </c>
      <c r="BF117" s="3" t="s">
        <v>144</v>
      </c>
      <c r="BG117" s="3" t="s">
        <v>198</v>
      </c>
      <c r="BH117" s="3">
        <v>21</v>
      </c>
      <c r="BI117" s="3">
        <v>10</v>
      </c>
      <c r="BJ117" s="3">
        <v>7</v>
      </c>
      <c r="BK117" s="3" t="s">
        <v>109</v>
      </c>
      <c r="BL117" s="3" t="s">
        <v>520</v>
      </c>
    </row>
    <row r="118" spans="1:64" ht="12.75" customHeight="1">
      <c r="A118" s="3">
        <v>173</v>
      </c>
      <c r="B118" s="3">
        <v>0</v>
      </c>
      <c r="C118" s="3">
        <v>0</v>
      </c>
      <c r="D118" s="3">
        <v>0</v>
      </c>
      <c r="E118" s="3">
        <v>0</v>
      </c>
      <c r="F118" s="3">
        <v>0</v>
      </c>
      <c r="G118" s="3">
        <v>0</v>
      </c>
      <c r="H118" s="3">
        <v>0</v>
      </c>
      <c r="I118" s="3">
        <v>0</v>
      </c>
      <c r="J118" s="3">
        <v>555</v>
      </c>
      <c r="K118" s="3">
        <v>0</v>
      </c>
      <c r="L118" s="3">
        <v>0</v>
      </c>
      <c r="M118" s="3">
        <v>0</v>
      </c>
      <c r="N118" s="3">
        <v>0</v>
      </c>
      <c r="O118" s="3">
        <v>0</v>
      </c>
      <c r="P118" s="3">
        <v>0</v>
      </c>
      <c r="Q118" s="3">
        <v>0</v>
      </c>
      <c r="R118" s="3">
        <v>0</v>
      </c>
      <c r="S118" s="3">
        <v>0</v>
      </c>
      <c r="T118" s="3">
        <v>0</v>
      </c>
      <c r="U118" s="3">
        <v>0</v>
      </c>
      <c r="V118" s="3">
        <v>0</v>
      </c>
      <c r="W118" s="3">
        <v>0</v>
      </c>
      <c r="X118" s="3">
        <v>0</v>
      </c>
      <c r="Y118" s="3">
        <v>0</v>
      </c>
      <c r="Z118" s="3">
        <v>0</v>
      </c>
      <c r="AA118" s="3">
        <v>0</v>
      </c>
      <c r="AB118" s="3">
        <v>0</v>
      </c>
      <c r="AC118" s="3">
        <v>0</v>
      </c>
      <c r="AD118" s="3">
        <v>0</v>
      </c>
      <c r="AE118" s="4">
        <v>43685.800972222198</v>
      </c>
      <c r="AF118" s="4">
        <v>43685.800972222198</v>
      </c>
      <c r="AG118" s="3">
        <v>1</v>
      </c>
      <c r="AH118" s="3">
        <v>1</v>
      </c>
      <c r="AI118" s="3">
        <v>1</v>
      </c>
      <c r="AJ118" s="3" t="s">
        <v>104</v>
      </c>
      <c r="AK118" s="3">
        <v>5</v>
      </c>
      <c r="AL118" s="3">
        <v>0</v>
      </c>
      <c r="AM118" s="3">
        <v>0</v>
      </c>
      <c r="AN118" s="3">
        <v>0</v>
      </c>
      <c r="AO118" s="3">
        <v>0</v>
      </c>
      <c r="AP118" s="3">
        <v>0</v>
      </c>
      <c r="AQ118" s="3">
        <v>0</v>
      </c>
      <c r="AR118" s="3">
        <v>0</v>
      </c>
      <c r="AS118" s="3">
        <v>0</v>
      </c>
      <c r="AT118" s="3">
        <v>0</v>
      </c>
      <c r="AU118" s="3">
        <v>0</v>
      </c>
      <c r="AV118" s="3">
        <v>0</v>
      </c>
      <c r="AW118" s="3" t="s">
        <v>521</v>
      </c>
      <c r="AX118" s="3">
        <v>1</v>
      </c>
      <c r="AY118" s="3">
        <v>0</v>
      </c>
      <c r="AZ118" s="3"/>
      <c r="BA118" s="3">
        <v>0</v>
      </c>
      <c r="BB118" s="3" t="s">
        <v>522</v>
      </c>
      <c r="BC118" s="3">
        <v>609328</v>
      </c>
      <c r="BD118" s="3" t="s">
        <v>311</v>
      </c>
      <c r="BE118" s="3" t="s">
        <v>523</v>
      </c>
      <c r="BF118" s="3" t="s">
        <v>141</v>
      </c>
      <c r="BG118" s="3" t="s">
        <v>524</v>
      </c>
      <c r="BH118" s="3">
        <v>18</v>
      </c>
      <c r="BI118" s="3">
        <v>5</v>
      </c>
      <c r="BJ118" s="3">
        <v>2</v>
      </c>
      <c r="BK118" s="3" t="s">
        <v>109</v>
      </c>
      <c r="BL118" s="3" t="s">
        <v>110</v>
      </c>
    </row>
    <row r="119" spans="1:64" ht="12.75" customHeight="1">
      <c r="A119" s="3">
        <v>177</v>
      </c>
      <c r="B119" s="3">
        <v>0</v>
      </c>
      <c r="C119" s="3">
        <v>0</v>
      </c>
      <c r="D119" s="3">
        <v>0</v>
      </c>
      <c r="E119" s="3">
        <v>0</v>
      </c>
      <c r="F119" s="3">
        <v>0</v>
      </c>
      <c r="G119" s="3">
        <v>0</v>
      </c>
      <c r="H119" s="3">
        <v>0</v>
      </c>
      <c r="I119" s="3">
        <v>0</v>
      </c>
      <c r="J119" s="3">
        <v>1518</v>
      </c>
      <c r="K119" s="3">
        <v>0</v>
      </c>
      <c r="L119" s="3">
        <v>0</v>
      </c>
      <c r="M119" s="3">
        <v>0</v>
      </c>
      <c r="N119" s="3">
        <v>0</v>
      </c>
      <c r="O119" s="3">
        <v>0</v>
      </c>
      <c r="P119" s="3">
        <v>0</v>
      </c>
      <c r="Q119" s="3">
        <v>0</v>
      </c>
      <c r="R119" s="3">
        <v>0</v>
      </c>
      <c r="S119" s="3">
        <v>0</v>
      </c>
      <c r="T119" s="3">
        <v>0</v>
      </c>
      <c r="U119" s="3">
        <v>0</v>
      </c>
      <c r="V119" s="3">
        <v>0</v>
      </c>
      <c r="W119" s="3">
        <v>0</v>
      </c>
      <c r="X119" s="3">
        <v>0</v>
      </c>
      <c r="Y119" s="3">
        <v>0</v>
      </c>
      <c r="Z119" s="3">
        <v>0</v>
      </c>
      <c r="AA119" s="3">
        <v>0</v>
      </c>
      <c r="AB119" s="3">
        <v>0</v>
      </c>
      <c r="AC119" s="3">
        <v>0</v>
      </c>
      <c r="AD119" s="3">
        <v>0</v>
      </c>
      <c r="AE119" s="4">
        <v>43685.835104166697</v>
      </c>
      <c r="AF119" s="4">
        <v>43685.835104166697</v>
      </c>
      <c r="AG119" s="3">
        <v>1</v>
      </c>
      <c r="AH119" s="3">
        <v>2</v>
      </c>
      <c r="AI119" s="3">
        <v>2</v>
      </c>
      <c r="AJ119" s="3" t="s">
        <v>525</v>
      </c>
      <c r="AK119" s="3">
        <v>5</v>
      </c>
      <c r="AL119" s="3">
        <v>0</v>
      </c>
      <c r="AM119" s="3">
        <v>1</v>
      </c>
      <c r="AN119" s="3">
        <v>0</v>
      </c>
      <c r="AO119" s="3">
        <v>0</v>
      </c>
      <c r="AP119" s="3">
        <v>0</v>
      </c>
      <c r="AQ119" s="3">
        <v>0</v>
      </c>
      <c r="AR119" s="3">
        <v>0</v>
      </c>
      <c r="AS119" s="3">
        <v>0</v>
      </c>
      <c r="AT119" s="3">
        <v>0</v>
      </c>
      <c r="AU119" s="3">
        <v>0</v>
      </c>
      <c r="AV119" s="3">
        <v>0</v>
      </c>
      <c r="AW119" s="3"/>
      <c r="AX119" s="3">
        <v>1</v>
      </c>
      <c r="AY119" s="3">
        <v>0</v>
      </c>
      <c r="AZ119" s="3"/>
      <c r="BA119" s="3">
        <v>0</v>
      </c>
      <c r="BB119" s="3"/>
      <c r="BC119" s="3">
        <v>176922</v>
      </c>
      <c r="BD119" s="3" t="s">
        <v>123</v>
      </c>
      <c r="BE119" s="3" t="s">
        <v>526</v>
      </c>
      <c r="BF119" s="3" t="s">
        <v>206</v>
      </c>
      <c r="BG119" s="3" t="s">
        <v>185</v>
      </c>
      <c r="BH119" s="3">
        <v>23</v>
      </c>
      <c r="BI119" s="3">
        <v>8</v>
      </c>
      <c r="BJ119" s="3">
        <v>24</v>
      </c>
      <c r="BK119" s="3" t="s">
        <v>527</v>
      </c>
      <c r="BL119" s="3" t="s">
        <v>130</v>
      </c>
    </row>
    <row r="120" spans="1:64" ht="12.75" customHeight="1">
      <c r="A120" s="3">
        <v>176</v>
      </c>
      <c r="B120" s="3">
        <v>0</v>
      </c>
      <c r="C120" s="3">
        <v>0</v>
      </c>
      <c r="D120" s="3">
        <v>0</v>
      </c>
      <c r="E120" s="3">
        <v>0</v>
      </c>
      <c r="F120" s="3">
        <v>0</v>
      </c>
      <c r="G120" s="3">
        <v>0</v>
      </c>
      <c r="H120" s="3">
        <v>0</v>
      </c>
      <c r="I120" s="3">
        <v>0</v>
      </c>
      <c r="J120" s="3">
        <v>1336</v>
      </c>
      <c r="K120" s="3">
        <v>0</v>
      </c>
      <c r="L120" s="3">
        <v>0</v>
      </c>
      <c r="M120" s="3">
        <v>0</v>
      </c>
      <c r="N120" s="3">
        <v>0</v>
      </c>
      <c r="O120" s="3">
        <v>0</v>
      </c>
      <c r="P120" s="3">
        <v>0</v>
      </c>
      <c r="Q120" s="3">
        <v>0</v>
      </c>
      <c r="R120" s="3">
        <v>0</v>
      </c>
      <c r="S120" s="3">
        <v>0</v>
      </c>
      <c r="T120" s="3">
        <v>0</v>
      </c>
      <c r="U120" s="3">
        <v>0</v>
      </c>
      <c r="V120" s="3">
        <v>0</v>
      </c>
      <c r="W120" s="3">
        <v>0</v>
      </c>
      <c r="X120" s="3">
        <v>0</v>
      </c>
      <c r="Y120" s="3">
        <v>0</v>
      </c>
      <c r="Z120" s="3">
        <v>0</v>
      </c>
      <c r="AA120" s="3">
        <v>0</v>
      </c>
      <c r="AB120" s="3">
        <v>0</v>
      </c>
      <c r="AC120" s="3">
        <v>0</v>
      </c>
      <c r="AD120" s="3">
        <v>0</v>
      </c>
      <c r="AE120" s="4">
        <v>43685.839282407404</v>
      </c>
      <c r="AF120" s="4">
        <v>43685.839282407404</v>
      </c>
      <c r="AG120" s="3">
        <v>1</v>
      </c>
      <c r="AH120" s="3">
        <v>1</v>
      </c>
      <c r="AI120" s="3">
        <v>0</v>
      </c>
      <c r="AJ120" s="3" t="s">
        <v>135</v>
      </c>
      <c r="AK120" s="3">
        <v>1</v>
      </c>
      <c r="AL120" s="3">
        <v>0</v>
      </c>
      <c r="AM120" s="3">
        <v>0</v>
      </c>
      <c r="AN120" s="3">
        <v>0</v>
      </c>
      <c r="AO120" s="3">
        <v>0</v>
      </c>
      <c r="AP120" s="3">
        <v>0</v>
      </c>
      <c r="AQ120" s="3">
        <v>0</v>
      </c>
      <c r="AR120" s="3">
        <v>0</v>
      </c>
      <c r="AS120" s="3">
        <v>0</v>
      </c>
      <c r="AT120" s="3">
        <v>0</v>
      </c>
      <c r="AU120" s="3">
        <v>0</v>
      </c>
      <c r="AV120" s="3">
        <v>0</v>
      </c>
      <c r="AW120" s="3"/>
      <c r="AX120" s="3">
        <v>1</v>
      </c>
      <c r="AY120" s="3">
        <v>0</v>
      </c>
      <c r="AZ120" s="3"/>
      <c r="BA120" s="3">
        <v>0</v>
      </c>
      <c r="BB120" s="3" t="s">
        <v>528</v>
      </c>
      <c r="BC120" s="3">
        <v>557865</v>
      </c>
      <c r="BD120" s="3" t="s">
        <v>399</v>
      </c>
      <c r="BE120" s="3" t="s">
        <v>529</v>
      </c>
      <c r="BF120" s="3" t="s">
        <v>132</v>
      </c>
      <c r="BG120" s="3" t="s">
        <v>530</v>
      </c>
      <c r="BH120" s="3">
        <v>33</v>
      </c>
      <c r="BI120" s="3">
        <v>2</v>
      </c>
      <c r="BJ120" s="3">
        <v>10</v>
      </c>
      <c r="BK120" s="3" t="s">
        <v>102</v>
      </c>
      <c r="BL120" s="3" t="s">
        <v>110</v>
      </c>
    </row>
    <row r="121" spans="1:64" ht="12.75" customHeight="1">
      <c r="A121" s="3">
        <v>52</v>
      </c>
      <c r="B121" s="3">
        <v>2</v>
      </c>
      <c r="C121" s="3">
        <v>0</v>
      </c>
      <c r="D121" s="3">
        <v>0</v>
      </c>
      <c r="E121" s="3">
        <v>0</v>
      </c>
      <c r="F121" s="3">
        <v>0</v>
      </c>
      <c r="G121" s="3">
        <v>0</v>
      </c>
      <c r="H121" s="3">
        <v>0</v>
      </c>
      <c r="I121" s="3">
        <v>0</v>
      </c>
      <c r="J121" s="3">
        <v>807</v>
      </c>
      <c r="K121" s="3">
        <v>0</v>
      </c>
      <c r="L121" s="3">
        <v>0</v>
      </c>
      <c r="M121" s="3">
        <v>0</v>
      </c>
      <c r="N121" s="3">
        <v>0</v>
      </c>
      <c r="O121" s="3">
        <v>0</v>
      </c>
      <c r="P121" s="3">
        <v>0</v>
      </c>
      <c r="Q121" s="3">
        <v>0</v>
      </c>
      <c r="R121" s="3">
        <v>0</v>
      </c>
      <c r="S121" s="3">
        <v>0</v>
      </c>
      <c r="T121" s="3">
        <v>0</v>
      </c>
      <c r="U121" s="3">
        <v>0</v>
      </c>
      <c r="V121" s="3">
        <v>0</v>
      </c>
      <c r="W121" s="3">
        <v>0</v>
      </c>
      <c r="X121" s="3">
        <v>0</v>
      </c>
      <c r="Y121" s="3">
        <v>0</v>
      </c>
      <c r="Z121" s="3">
        <v>0</v>
      </c>
      <c r="AA121" s="3">
        <v>0</v>
      </c>
      <c r="AB121" s="3">
        <v>0</v>
      </c>
      <c r="AC121" s="3">
        <v>0</v>
      </c>
      <c r="AD121" s="3">
        <v>0</v>
      </c>
      <c r="AE121" s="4">
        <v>43685.9452662037</v>
      </c>
      <c r="AF121" s="4">
        <v>43685.9452662037</v>
      </c>
      <c r="AG121" s="3">
        <v>1</v>
      </c>
      <c r="AH121" s="3">
        <v>1</v>
      </c>
      <c r="AI121" s="3">
        <v>2</v>
      </c>
      <c r="AJ121" s="3" t="s">
        <v>111</v>
      </c>
      <c r="AK121" s="3">
        <v>5</v>
      </c>
      <c r="AL121" s="3">
        <v>5</v>
      </c>
      <c r="AM121" s="3">
        <v>0</v>
      </c>
      <c r="AN121" s="3">
        <v>1</v>
      </c>
      <c r="AO121" s="3">
        <v>0</v>
      </c>
      <c r="AP121" s="3">
        <v>0</v>
      </c>
      <c r="AQ121" s="3">
        <v>0</v>
      </c>
      <c r="AR121" s="3">
        <v>0</v>
      </c>
      <c r="AS121" s="3">
        <v>0</v>
      </c>
      <c r="AT121" s="3">
        <v>0</v>
      </c>
      <c r="AU121" s="3">
        <v>0</v>
      </c>
      <c r="AV121" s="3">
        <v>0</v>
      </c>
      <c r="AW121" s="3"/>
      <c r="AX121" s="3">
        <v>1</v>
      </c>
      <c r="AY121" s="3">
        <v>0</v>
      </c>
      <c r="AZ121" s="3"/>
      <c r="BA121" s="3">
        <v>0</v>
      </c>
      <c r="BB121" s="3" t="s">
        <v>531</v>
      </c>
      <c r="BC121" s="3">
        <v>702729</v>
      </c>
      <c r="BD121" s="3" t="s">
        <v>532</v>
      </c>
      <c r="BE121" s="3" t="s">
        <v>533</v>
      </c>
      <c r="BF121" s="3" t="s">
        <v>121</v>
      </c>
      <c r="BG121" s="3" t="s">
        <v>534</v>
      </c>
      <c r="BH121" s="3">
        <v>11</v>
      </c>
      <c r="BI121" s="3">
        <v>2</v>
      </c>
      <c r="BJ121" s="3">
        <v>5</v>
      </c>
      <c r="BK121" s="3" t="s">
        <v>127</v>
      </c>
      <c r="BL121" s="3" t="s">
        <v>535</v>
      </c>
    </row>
    <row r="122" spans="1:64" ht="12.75" customHeight="1">
      <c r="A122" s="3">
        <v>103</v>
      </c>
      <c r="B122" s="3">
        <v>0</v>
      </c>
      <c r="C122" s="3">
        <v>0</v>
      </c>
      <c r="D122" s="3">
        <v>0</v>
      </c>
      <c r="E122" s="3">
        <v>0</v>
      </c>
      <c r="F122" s="3">
        <v>0</v>
      </c>
      <c r="G122" s="3">
        <v>0</v>
      </c>
      <c r="H122" s="3">
        <v>0</v>
      </c>
      <c r="I122" s="3">
        <v>0</v>
      </c>
      <c r="J122" s="3">
        <v>2150</v>
      </c>
      <c r="K122" s="3">
        <v>0</v>
      </c>
      <c r="L122" s="3">
        <v>0</v>
      </c>
      <c r="M122" s="3">
        <v>0</v>
      </c>
      <c r="N122" s="3">
        <v>0</v>
      </c>
      <c r="O122" s="3">
        <v>0</v>
      </c>
      <c r="P122" s="3">
        <v>0</v>
      </c>
      <c r="Q122" s="3">
        <v>0</v>
      </c>
      <c r="R122" s="3">
        <v>0</v>
      </c>
      <c r="S122" s="3">
        <v>0</v>
      </c>
      <c r="T122" s="3">
        <v>0</v>
      </c>
      <c r="U122" s="3">
        <v>0</v>
      </c>
      <c r="V122" s="3">
        <v>0</v>
      </c>
      <c r="W122" s="3">
        <v>0</v>
      </c>
      <c r="X122" s="3">
        <v>0</v>
      </c>
      <c r="Y122" s="3">
        <v>0</v>
      </c>
      <c r="Z122" s="3">
        <v>0</v>
      </c>
      <c r="AA122" s="3">
        <v>0</v>
      </c>
      <c r="AB122" s="3">
        <v>0</v>
      </c>
      <c r="AC122" s="3">
        <v>0</v>
      </c>
      <c r="AD122" s="3">
        <v>0</v>
      </c>
      <c r="AE122" s="4">
        <v>43685.949826388904</v>
      </c>
      <c r="AF122" s="4">
        <v>43685.949826388904</v>
      </c>
      <c r="AG122" s="3">
        <v>1</v>
      </c>
      <c r="AH122" s="3">
        <v>1</v>
      </c>
      <c r="AI122" s="3">
        <v>1</v>
      </c>
      <c r="AJ122" s="3" t="s">
        <v>536</v>
      </c>
      <c r="AK122" s="3">
        <v>0</v>
      </c>
      <c r="AL122" s="3">
        <v>2</v>
      </c>
      <c r="AM122" s="3">
        <v>0</v>
      </c>
      <c r="AN122" s="3">
        <v>0</v>
      </c>
      <c r="AO122" s="3">
        <v>0</v>
      </c>
      <c r="AP122" s="3">
        <v>0</v>
      </c>
      <c r="AQ122" s="3">
        <v>0</v>
      </c>
      <c r="AR122" s="3">
        <v>0</v>
      </c>
      <c r="AS122" s="3">
        <v>0</v>
      </c>
      <c r="AT122" s="3">
        <v>0</v>
      </c>
      <c r="AU122" s="3">
        <v>0</v>
      </c>
      <c r="AV122" s="3">
        <v>0</v>
      </c>
      <c r="AW122" s="3"/>
      <c r="AX122" s="3">
        <v>1</v>
      </c>
      <c r="AY122" s="3">
        <v>0</v>
      </c>
      <c r="AZ122" s="3"/>
      <c r="BA122" s="3">
        <v>0</v>
      </c>
      <c r="BB122" s="3" t="s">
        <v>537</v>
      </c>
      <c r="BC122" s="3">
        <v>621068</v>
      </c>
      <c r="BD122" s="3" t="s">
        <v>148</v>
      </c>
      <c r="BE122" s="3" t="s">
        <v>538</v>
      </c>
      <c r="BF122" s="3" t="s">
        <v>154</v>
      </c>
      <c r="BG122" s="3" t="s">
        <v>337</v>
      </c>
      <c r="BH122" s="3">
        <v>11</v>
      </c>
      <c r="BI122" s="3">
        <v>6</v>
      </c>
      <c r="BJ122" s="3">
        <v>22</v>
      </c>
      <c r="BK122" s="3" t="s">
        <v>102</v>
      </c>
      <c r="BL122" s="3" t="s">
        <v>399</v>
      </c>
    </row>
    <row r="123" spans="1:64" ht="12.75" customHeight="1">
      <c r="A123" s="3">
        <v>179</v>
      </c>
      <c r="B123" s="3">
        <v>0</v>
      </c>
      <c r="C123" s="3">
        <v>0</v>
      </c>
      <c r="D123" s="3">
        <v>0</v>
      </c>
      <c r="E123" s="3">
        <v>0</v>
      </c>
      <c r="F123" s="3">
        <v>0</v>
      </c>
      <c r="G123" s="3">
        <v>0</v>
      </c>
      <c r="H123" s="3">
        <v>0</v>
      </c>
      <c r="I123" s="3">
        <v>0</v>
      </c>
      <c r="J123" s="3">
        <v>2162</v>
      </c>
      <c r="K123" s="3">
        <v>0</v>
      </c>
      <c r="L123" s="3">
        <v>0</v>
      </c>
      <c r="M123" s="3">
        <v>0</v>
      </c>
      <c r="N123" s="3">
        <v>0</v>
      </c>
      <c r="O123" s="3">
        <v>0</v>
      </c>
      <c r="P123" s="3">
        <v>0</v>
      </c>
      <c r="Q123" s="3">
        <v>0</v>
      </c>
      <c r="R123" s="3">
        <v>0</v>
      </c>
      <c r="S123" s="3">
        <v>0</v>
      </c>
      <c r="T123" s="3">
        <v>0</v>
      </c>
      <c r="U123" s="3">
        <v>0</v>
      </c>
      <c r="V123" s="3">
        <v>0</v>
      </c>
      <c r="W123" s="3">
        <v>0</v>
      </c>
      <c r="X123" s="3">
        <v>0</v>
      </c>
      <c r="Y123" s="3">
        <v>0</v>
      </c>
      <c r="Z123" s="3">
        <v>0</v>
      </c>
      <c r="AA123" s="3">
        <v>0</v>
      </c>
      <c r="AB123" s="3">
        <v>0</v>
      </c>
      <c r="AC123" s="3">
        <v>0</v>
      </c>
      <c r="AD123" s="3">
        <v>0</v>
      </c>
      <c r="AE123" s="4">
        <v>43685.962592592601</v>
      </c>
      <c r="AF123" s="4">
        <v>43685.962592592601</v>
      </c>
      <c r="AG123" s="3">
        <v>1</v>
      </c>
      <c r="AH123" s="3">
        <v>1</v>
      </c>
      <c r="AI123" s="3">
        <v>1</v>
      </c>
      <c r="AJ123" s="3" t="s">
        <v>539</v>
      </c>
      <c r="AK123" s="3">
        <v>0</v>
      </c>
      <c r="AL123" s="3">
        <v>0</v>
      </c>
      <c r="AM123" s="3">
        <v>0</v>
      </c>
      <c r="AN123" s="3">
        <v>0</v>
      </c>
      <c r="AO123" s="3">
        <v>0</v>
      </c>
      <c r="AP123" s="3">
        <v>0</v>
      </c>
      <c r="AQ123" s="3">
        <v>0</v>
      </c>
      <c r="AR123" s="3">
        <v>0</v>
      </c>
      <c r="AS123" s="3">
        <v>0</v>
      </c>
      <c r="AT123" s="3">
        <v>0</v>
      </c>
      <c r="AU123" s="3">
        <v>0</v>
      </c>
      <c r="AV123" s="3">
        <v>0</v>
      </c>
      <c r="AW123" s="3" t="s">
        <v>540</v>
      </c>
      <c r="AX123" s="3">
        <v>1</v>
      </c>
      <c r="AY123" s="3">
        <v>0</v>
      </c>
      <c r="AZ123" s="3"/>
      <c r="BA123" s="3">
        <v>0</v>
      </c>
      <c r="BB123" s="3" t="s">
        <v>541</v>
      </c>
      <c r="BC123" s="3">
        <v>702548</v>
      </c>
      <c r="BD123" s="3" t="s">
        <v>206</v>
      </c>
      <c r="BE123" s="3" t="s">
        <v>542</v>
      </c>
      <c r="BF123" s="3" t="s">
        <v>543</v>
      </c>
      <c r="BG123" s="3" t="s">
        <v>337</v>
      </c>
      <c r="BH123" s="3">
        <v>10</v>
      </c>
      <c r="BI123" s="3">
        <v>7</v>
      </c>
      <c r="BJ123" s="3">
        <v>12</v>
      </c>
      <c r="BK123" s="3" t="s">
        <v>102</v>
      </c>
      <c r="BL123" s="3" t="s">
        <v>544</v>
      </c>
    </row>
    <row r="124" spans="1:64" ht="12.75" customHeight="1">
      <c r="A124" s="3">
        <v>180</v>
      </c>
      <c r="B124" s="3">
        <v>0</v>
      </c>
      <c r="C124" s="3">
        <v>0</v>
      </c>
      <c r="D124" s="3">
        <v>0</v>
      </c>
      <c r="E124" s="3">
        <v>0</v>
      </c>
      <c r="F124" s="3">
        <v>0</v>
      </c>
      <c r="G124" s="3">
        <v>0</v>
      </c>
      <c r="H124" s="3">
        <v>0</v>
      </c>
      <c r="I124" s="3">
        <v>0</v>
      </c>
      <c r="J124" s="3">
        <v>2227</v>
      </c>
      <c r="K124" s="3">
        <v>0</v>
      </c>
      <c r="L124" s="3">
        <v>0</v>
      </c>
      <c r="M124" s="3">
        <v>0</v>
      </c>
      <c r="N124" s="3">
        <v>0</v>
      </c>
      <c r="O124" s="3">
        <v>0</v>
      </c>
      <c r="P124" s="3">
        <v>0</v>
      </c>
      <c r="Q124" s="3">
        <v>0</v>
      </c>
      <c r="R124" s="3">
        <v>0</v>
      </c>
      <c r="S124" s="3">
        <v>0</v>
      </c>
      <c r="T124" s="3">
        <v>0</v>
      </c>
      <c r="U124" s="3">
        <v>0</v>
      </c>
      <c r="V124" s="3">
        <v>0</v>
      </c>
      <c r="W124" s="3">
        <v>0</v>
      </c>
      <c r="X124" s="3">
        <v>0</v>
      </c>
      <c r="Y124" s="3">
        <v>0</v>
      </c>
      <c r="Z124" s="3">
        <v>0</v>
      </c>
      <c r="AA124" s="3">
        <v>0</v>
      </c>
      <c r="AB124" s="3">
        <v>0</v>
      </c>
      <c r="AC124" s="3">
        <v>0</v>
      </c>
      <c r="AD124" s="3">
        <v>0</v>
      </c>
      <c r="AE124" s="4">
        <v>43685.9671759259</v>
      </c>
      <c r="AF124" s="4">
        <v>43685.9671759259</v>
      </c>
      <c r="AG124" s="3">
        <v>1</v>
      </c>
      <c r="AH124" s="3">
        <v>1</v>
      </c>
      <c r="AI124" s="3">
        <v>1</v>
      </c>
      <c r="AJ124" s="3" t="s">
        <v>539</v>
      </c>
      <c r="AK124" s="3">
        <v>0</v>
      </c>
      <c r="AL124" s="3">
        <v>0</v>
      </c>
      <c r="AM124" s="3">
        <v>0</v>
      </c>
      <c r="AN124" s="3">
        <v>0</v>
      </c>
      <c r="AO124" s="3">
        <v>0</v>
      </c>
      <c r="AP124" s="3">
        <v>0</v>
      </c>
      <c r="AQ124" s="3">
        <v>0</v>
      </c>
      <c r="AR124" s="3">
        <v>0</v>
      </c>
      <c r="AS124" s="3">
        <v>0</v>
      </c>
      <c r="AT124" s="3">
        <v>0</v>
      </c>
      <c r="AU124" s="3">
        <v>0</v>
      </c>
      <c r="AV124" s="3">
        <v>0</v>
      </c>
      <c r="AW124" s="3" t="s">
        <v>545</v>
      </c>
      <c r="AX124" s="3">
        <v>1</v>
      </c>
      <c r="AY124" s="3">
        <v>0</v>
      </c>
      <c r="AZ124" s="3"/>
      <c r="BA124" s="3">
        <v>0</v>
      </c>
      <c r="BB124" s="3" t="s">
        <v>541</v>
      </c>
      <c r="BC124" s="3">
        <v>620557</v>
      </c>
      <c r="BD124" s="3" t="s">
        <v>546</v>
      </c>
      <c r="BE124" s="3" t="s">
        <v>547</v>
      </c>
      <c r="BF124" s="3" t="s">
        <v>160</v>
      </c>
      <c r="BG124" s="3" t="s">
        <v>337</v>
      </c>
      <c r="BH124" s="3">
        <v>12</v>
      </c>
      <c r="BI124" s="3">
        <v>4</v>
      </c>
      <c r="BJ124" s="3">
        <v>14</v>
      </c>
      <c r="BK124" s="3" t="s">
        <v>102</v>
      </c>
      <c r="BL124" s="3" t="s">
        <v>130</v>
      </c>
    </row>
    <row r="125" spans="1:64" ht="12.75" customHeight="1">
      <c r="A125" s="3">
        <v>182</v>
      </c>
      <c r="B125" s="3">
        <v>0</v>
      </c>
      <c r="C125" s="3">
        <v>0</v>
      </c>
      <c r="D125" s="3">
        <v>1</v>
      </c>
      <c r="E125" s="3">
        <v>0</v>
      </c>
      <c r="F125" s="3">
        <v>1</v>
      </c>
      <c r="G125" s="3">
        <v>0</v>
      </c>
      <c r="H125" s="3">
        <v>0</v>
      </c>
      <c r="I125" s="3">
        <v>0</v>
      </c>
      <c r="J125" s="3">
        <v>864</v>
      </c>
      <c r="K125" s="3">
        <v>0</v>
      </c>
      <c r="L125" s="3">
        <v>0</v>
      </c>
      <c r="M125" s="3">
        <v>0</v>
      </c>
      <c r="N125" s="3">
        <v>0</v>
      </c>
      <c r="O125" s="3">
        <v>0</v>
      </c>
      <c r="P125" s="3">
        <v>0</v>
      </c>
      <c r="Q125" s="3">
        <v>0</v>
      </c>
      <c r="R125" s="3">
        <v>0</v>
      </c>
      <c r="S125" s="3">
        <v>0</v>
      </c>
      <c r="T125" s="3">
        <v>0</v>
      </c>
      <c r="U125" s="3">
        <v>0</v>
      </c>
      <c r="V125" s="3">
        <v>0</v>
      </c>
      <c r="W125" s="3">
        <v>0</v>
      </c>
      <c r="X125" s="3">
        <v>0</v>
      </c>
      <c r="Y125" s="3">
        <v>0</v>
      </c>
      <c r="Z125" s="3">
        <v>0</v>
      </c>
      <c r="AA125" s="3">
        <v>0</v>
      </c>
      <c r="AB125" s="3">
        <v>0</v>
      </c>
      <c r="AC125" s="3">
        <v>0</v>
      </c>
      <c r="AD125" s="3">
        <v>0</v>
      </c>
      <c r="AE125" s="4">
        <v>43685.995671296303</v>
      </c>
      <c r="AF125" s="4">
        <v>43685.995671296303</v>
      </c>
      <c r="AG125" s="3">
        <v>1</v>
      </c>
      <c r="AH125" s="3">
        <v>1</v>
      </c>
      <c r="AI125" s="3">
        <v>2</v>
      </c>
      <c r="AJ125" s="3" t="s">
        <v>548</v>
      </c>
      <c r="AK125" s="3">
        <v>1</v>
      </c>
      <c r="AL125" s="3">
        <v>5</v>
      </c>
      <c r="AM125" s="3">
        <v>0</v>
      </c>
      <c r="AN125" s="3">
        <v>0</v>
      </c>
      <c r="AO125" s="3">
        <v>0</v>
      </c>
      <c r="AP125" s="3">
        <v>0</v>
      </c>
      <c r="AQ125" s="3">
        <v>0</v>
      </c>
      <c r="AR125" s="3">
        <v>0</v>
      </c>
      <c r="AS125" s="3">
        <v>0</v>
      </c>
      <c r="AT125" s="3">
        <v>0</v>
      </c>
      <c r="AU125" s="3">
        <v>0</v>
      </c>
      <c r="AV125" s="3">
        <v>0</v>
      </c>
      <c r="AW125" s="3" t="s">
        <v>549</v>
      </c>
      <c r="AX125" s="3">
        <v>1</v>
      </c>
      <c r="AY125" s="3">
        <v>0</v>
      </c>
      <c r="AZ125" s="3"/>
      <c r="BA125" s="3">
        <v>0</v>
      </c>
      <c r="BB125" s="3"/>
      <c r="BC125" s="3">
        <v>609428</v>
      </c>
      <c r="BD125" s="3" t="s">
        <v>144</v>
      </c>
      <c r="BE125" s="3" t="s">
        <v>550</v>
      </c>
      <c r="BF125" s="3" t="s">
        <v>551</v>
      </c>
      <c r="BG125" s="3" t="s">
        <v>552</v>
      </c>
      <c r="BH125" s="3">
        <v>18</v>
      </c>
      <c r="BI125" s="3">
        <v>0</v>
      </c>
      <c r="BJ125" s="3">
        <v>20</v>
      </c>
      <c r="BK125" s="3" t="s">
        <v>109</v>
      </c>
      <c r="BL125" s="3" t="s">
        <v>385</v>
      </c>
    </row>
    <row r="126" spans="1:64" ht="12.75" customHeight="1">
      <c r="A126" s="3">
        <v>183</v>
      </c>
      <c r="B126" s="3">
        <v>2</v>
      </c>
      <c r="C126" s="3">
        <v>0</v>
      </c>
      <c r="D126" s="3">
        <v>0</v>
      </c>
      <c r="E126" s="3">
        <v>0</v>
      </c>
      <c r="F126" s="3">
        <v>0</v>
      </c>
      <c r="G126" s="3">
        <v>0</v>
      </c>
      <c r="H126" s="3">
        <v>0</v>
      </c>
      <c r="I126" s="3">
        <v>0</v>
      </c>
      <c r="J126" s="3">
        <v>182</v>
      </c>
      <c r="K126" s="3">
        <v>0</v>
      </c>
      <c r="L126" s="3">
        <v>0</v>
      </c>
      <c r="M126" s="3">
        <v>0</v>
      </c>
      <c r="N126" s="3">
        <v>0</v>
      </c>
      <c r="O126" s="3">
        <v>0</v>
      </c>
      <c r="P126" s="3">
        <v>0</v>
      </c>
      <c r="Q126" s="3">
        <v>0</v>
      </c>
      <c r="R126" s="3">
        <v>0</v>
      </c>
      <c r="S126" s="3">
        <v>0</v>
      </c>
      <c r="T126" s="3">
        <v>0</v>
      </c>
      <c r="U126" s="3">
        <v>0</v>
      </c>
      <c r="V126" s="3">
        <v>0</v>
      </c>
      <c r="W126" s="3">
        <v>0</v>
      </c>
      <c r="X126" s="3">
        <v>0</v>
      </c>
      <c r="Y126" s="3">
        <v>0</v>
      </c>
      <c r="Z126" s="3">
        <v>0</v>
      </c>
      <c r="AA126" s="3">
        <v>0</v>
      </c>
      <c r="AB126" s="3">
        <v>0</v>
      </c>
      <c r="AC126" s="3">
        <v>0</v>
      </c>
      <c r="AD126" s="3">
        <v>0</v>
      </c>
      <c r="AE126" s="4">
        <v>43686.025810185201</v>
      </c>
      <c r="AF126" s="4">
        <v>43686.025810185201</v>
      </c>
      <c r="AG126" s="3">
        <v>1</v>
      </c>
      <c r="AH126" s="3">
        <v>1</v>
      </c>
      <c r="AI126" s="3">
        <v>1</v>
      </c>
      <c r="AJ126" s="3" t="s">
        <v>104</v>
      </c>
      <c r="AK126" s="3">
        <v>5</v>
      </c>
      <c r="AL126" s="3">
        <v>0</v>
      </c>
      <c r="AM126" s="3">
        <v>1</v>
      </c>
      <c r="AN126" s="3">
        <v>1</v>
      </c>
      <c r="AO126" s="3">
        <v>0</v>
      </c>
      <c r="AP126" s="3">
        <v>0</v>
      </c>
      <c r="AQ126" s="3">
        <v>0</v>
      </c>
      <c r="AR126" s="3">
        <v>0</v>
      </c>
      <c r="AS126" s="3">
        <v>0</v>
      </c>
      <c r="AT126" s="3">
        <v>0</v>
      </c>
      <c r="AU126" s="3">
        <v>0</v>
      </c>
      <c r="AV126" s="3">
        <v>0</v>
      </c>
      <c r="AW126" s="3"/>
      <c r="AX126" s="3">
        <v>1</v>
      </c>
      <c r="AY126" s="3">
        <v>0</v>
      </c>
      <c r="AZ126" s="3"/>
      <c r="BA126" s="3">
        <v>0</v>
      </c>
      <c r="BB126" s="3"/>
      <c r="BC126" s="3">
        <v>619494</v>
      </c>
      <c r="BD126" s="3" t="s">
        <v>553</v>
      </c>
      <c r="BE126" s="3" t="s">
        <v>554</v>
      </c>
      <c r="BF126" s="3" t="s">
        <v>144</v>
      </c>
      <c r="BG126" s="3" t="s">
        <v>555</v>
      </c>
      <c r="BH126" s="3">
        <v>11</v>
      </c>
      <c r="BI126" s="3">
        <v>9</v>
      </c>
      <c r="BJ126" s="3">
        <v>28</v>
      </c>
      <c r="BK126" s="3" t="s">
        <v>127</v>
      </c>
      <c r="BL126" s="3" t="s">
        <v>556</v>
      </c>
    </row>
    <row r="127" spans="1:64" ht="12.75" customHeight="1">
      <c r="A127" s="3">
        <v>184</v>
      </c>
      <c r="B127" s="3">
        <v>0</v>
      </c>
      <c r="C127" s="3">
        <v>2</v>
      </c>
      <c r="D127" s="3">
        <v>5</v>
      </c>
      <c r="E127" s="3">
        <v>0</v>
      </c>
      <c r="F127" s="3">
        <v>0</v>
      </c>
      <c r="G127" s="3">
        <v>0</v>
      </c>
      <c r="H127" s="3">
        <v>0</v>
      </c>
      <c r="I127" s="3">
        <v>0</v>
      </c>
      <c r="J127" s="3">
        <v>532</v>
      </c>
      <c r="K127" s="3">
        <v>0</v>
      </c>
      <c r="L127" s="3">
        <v>0</v>
      </c>
      <c r="M127" s="3">
        <v>0</v>
      </c>
      <c r="N127" s="3">
        <v>0</v>
      </c>
      <c r="O127" s="3">
        <v>0</v>
      </c>
      <c r="P127" s="3">
        <v>0</v>
      </c>
      <c r="Q127" s="3">
        <v>0</v>
      </c>
      <c r="R127" s="3">
        <v>0</v>
      </c>
      <c r="S127" s="3">
        <v>0</v>
      </c>
      <c r="T127" s="3">
        <v>0</v>
      </c>
      <c r="U127" s="3">
        <v>0</v>
      </c>
      <c r="V127" s="3">
        <v>0</v>
      </c>
      <c r="W127" s="3">
        <v>0</v>
      </c>
      <c r="X127" s="3">
        <v>0</v>
      </c>
      <c r="Y127" s="3">
        <v>0</v>
      </c>
      <c r="Z127" s="3">
        <v>0</v>
      </c>
      <c r="AA127" s="3">
        <v>0</v>
      </c>
      <c r="AB127" s="3">
        <v>0</v>
      </c>
      <c r="AC127" s="3">
        <v>0</v>
      </c>
      <c r="AD127" s="3">
        <v>0</v>
      </c>
      <c r="AE127" s="4">
        <v>43686.030879629601</v>
      </c>
      <c r="AF127" s="4">
        <v>43686.030879629601</v>
      </c>
      <c r="AG127" s="3">
        <v>1</v>
      </c>
      <c r="AH127" s="3">
        <v>1</v>
      </c>
      <c r="AI127" s="3">
        <v>1</v>
      </c>
      <c r="AJ127" s="3" t="s">
        <v>104</v>
      </c>
      <c r="AK127" s="3">
        <v>5</v>
      </c>
      <c r="AL127" s="3">
        <v>5</v>
      </c>
      <c r="AM127" s="3">
        <v>1</v>
      </c>
      <c r="AN127" s="3">
        <v>0</v>
      </c>
      <c r="AO127" s="3">
        <v>0</v>
      </c>
      <c r="AP127" s="3">
        <v>0</v>
      </c>
      <c r="AQ127" s="3">
        <v>0</v>
      </c>
      <c r="AR127" s="3">
        <v>0</v>
      </c>
      <c r="AS127" s="3">
        <v>0</v>
      </c>
      <c r="AT127" s="3">
        <v>0</v>
      </c>
      <c r="AU127" s="3">
        <v>0</v>
      </c>
      <c r="AV127" s="3">
        <v>0</v>
      </c>
      <c r="AW127" s="3"/>
      <c r="AX127" s="3">
        <v>1</v>
      </c>
      <c r="AY127" s="3">
        <v>0</v>
      </c>
      <c r="AZ127" s="3"/>
      <c r="BA127" s="3">
        <v>0</v>
      </c>
      <c r="BB127" s="3" t="s">
        <v>557</v>
      </c>
      <c r="BC127" s="3">
        <v>611985</v>
      </c>
      <c r="BD127" s="3" t="s">
        <v>130</v>
      </c>
      <c r="BE127" s="3" t="s">
        <v>558</v>
      </c>
      <c r="BF127" s="3" t="s">
        <v>121</v>
      </c>
      <c r="BG127" s="3" t="s">
        <v>559</v>
      </c>
      <c r="BH127" s="3">
        <v>13</v>
      </c>
      <c r="BI127" s="3">
        <v>0</v>
      </c>
      <c r="BJ127" s="3">
        <v>1</v>
      </c>
      <c r="BK127" s="3" t="s">
        <v>127</v>
      </c>
      <c r="BL127" s="3" t="s">
        <v>182</v>
      </c>
    </row>
    <row r="128" spans="1:64" ht="12.75" customHeight="1">
      <c r="A128" s="3">
        <v>156</v>
      </c>
      <c r="B128" s="3">
        <v>0</v>
      </c>
      <c r="C128" s="3">
        <v>2</v>
      </c>
      <c r="D128" s="3">
        <v>5</v>
      </c>
      <c r="E128" s="3">
        <v>0</v>
      </c>
      <c r="F128" s="3">
        <v>0</v>
      </c>
      <c r="G128" s="3">
        <v>0</v>
      </c>
      <c r="H128" s="3">
        <v>0</v>
      </c>
      <c r="I128" s="3">
        <v>0</v>
      </c>
      <c r="J128" s="3">
        <v>898</v>
      </c>
      <c r="K128" s="3">
        <v>0</v>
      </c>
      <c r="L128" s="3">
        <v>0</v>
      </c>
      <c r="M128" s="3">
        <v>0</v>
      </c>
      <c r="N128" s="3">
        <v>0</v>
      </c>
      <c r="O128" s="3">
        <v>0</v>
      </c>
      <c r="P128" s="3">
        <v>0</v>
      </c>
      <c r="Q128" s="3">
        <v>0</v>
      </c>
      <c r="R128" s="3">
        <v>0</v>
      </c>
      <c r="S128" s="3">
        <v>0</v>
      </c>
      <c r="T128" s="3">
        <v>0</v>
      </c>
      <c r="U128" s="3">
        <v>0</v>
      </c>
      <c r="V128" s="3">
        <v>0</v>
      </c>
      <c r="W128" s="3">
        <v>0</v>
      </c>
      <c r="X128" s="3">
        <v>0</v>
      </c>
      <c r="Y128" s="3">
        <v>0</v>
      </c>
      <c r="Z128" s="3">
        <v>0</v>
      </c>
      <c r="AA128" s="3">
        <v>0</v>
      </c>
      <c r="AB128" s="3">
        <v>0</v>
      </c>
      <c r="AC128" s="3">
        <v>0</v>
      </c>
      <c r="AD128" s="3">
        <v>0</v>
      </c>
      <c r="AE128" s="4">
        <v>43686.031446759298</v>
      </c>
      <c r="AF128" s="4">
        <v>43686.031446759298</v>
      </c>
      <c r="AG128" s="3">
        <v>1</v>
      </c>
      <c r="AH128" s="3">
        <v>1</v>
      </c>
      <c r="AI128" s="3">
        <v>1</v>
      </c>
      <c r="AJ128" s="3" t="s">
        <v>104</v>
      </c>
      <c r="AK128" s="3">
        <v>5</v>
      </c>
      <c r="AL128" s="3">
        <v>5</v>
      </c>
      <c r="AM128" s="3">
        <v>1</v>
      </c>
      <c r="AN128" s="3">
        <v>0</v>
      </c>
      <c r="AO128" s="3">
        <v>0</v>
      </c>
      <c r="AP128" s="3">
        <v>0</v>
      </c>
      <c r="AQ128" s="3">
        <v>0</v>
      </c>
      <c r="AR128" s="3">
        <v>0</v>
      </c>
      <c r="AS128" s="3">
        <v>0</v>
      </c>
      <c r="AT128" s="3">
        <v>0</v>
      </c>
      <c r="AU128" s="3">
        <v>0</v>
      </c>
      <c r="AV128" s="3">
        <v>0</v>
      </c>
      <c r="AW128" s="3"/>
      <c r="AX128" s="3">
        <v>1</v>
      </c>
      <c r="AY128" s="3">
        <v>0</v>
      </c>
      <c r="AZ128" s="3"/>
      <c r="BA128" s="3">
        <v>0</v>
      </c>
      <c r="BB128" s="3" t="s">
        <v>560</v>
      </c>
      <c r="BC128" s="3">
        <v>616717</v>
      </c>
      <c r="BD128" s="3" t="s">
        <v>103</v>
      </c>
      <c r="BE128" s="3" t="s">
        <v>561</v>
      </c>
      <c r="BF128" s="3" t="s">
        <v>562</v>
      </c>
      <c r="BG128" s="3" t="s">
        <v>192</v>
      </c>
      <c r="BH128" s="3">
        <v>13</v>
      </c>
      <c r="BI128" s="3">
        <v>4</v>
      </c>
      <c r="BJ128" s="3">
        <v>13</v>
      </c>
      <c r="BK128" s="3" t="s">
        <v>102</v>
      </c>
      <c r="BL128" s="3" t="s">
        <v>199</v>
      </c>
    </row>
    <row r="129" spans="1:64" ht="12.75" customHeight="1">
      <c r="A129" s="3">
        <v>185</v>
      </c>
      <c r="B129" s="3">
        <v>0</v>
      </c>
      <c r="C129" s="3">
        <v>0</v>
      </c>
      <c r="D129" s="3">
        <v>0</v>
      </c>
      <c r="E129" s="3">
        <v>0</v>
      </c>
      <c r="F129" s="3">
        <v>0</v>
      </c>
      <c r="G129" s="3">
        <v>0</v>
      </c>
      <c r="H129" s="3">
        <v>1</v>
      </c>
      <c r="I129" s="3">
        <v>5</v>
      </c>
      <c r="J129" s="3">
        <v>892</v>
      </c>
      <c r="K129" s="3">
        <v>0</v>
      </c>
      <c r="L129" s="3">
        <v>0</v>
      </c>
      <c r="M129" s="3">
        <v>0</v>
      </c>
      <c r="N129" s="3">
        <v>0</v>
      </c>
      <c r="O129" s="3">
        <v>0</v>
      </c>
      <c r="P129" s="3">
        <v>0</v>
      </c>
      <c r="Q129" s="3">
        <v>0</v>
      </c>
      <c r="R129" s="3">
        <v>0</v>
      </c>
      <c r="S129" s="3">
        <v>0</v>
      </c>
      <c r="T129" s="3">
        <v>0</v>
      </c>
      <c r="U129" s="3">
        <v>0</v>
      </c>
      <c r="V129" s="3">
        <v>0</v>
      </c>
      <c r="W129" s="3">
        <v>0</v>
      </c>
      <c r="X129" s="3">
        <v>0</v>
      </c>
      <c r="Y129" s="3">
        <v>0</v>
      </c>
      <c r="Z129" s="3">
        <v>0</v>
      </c>
      <c r="AA129" s="3">
        <v>0</v>
      </c>
      <c r="AB129" s="3">
        <v>0</v>
      </c>
      <c r="AC129" s="3">
        <v>0</v>
      </c>
      <c r="AD129" s="3">
        <v>0</v>
      </c>
      <c r="AE129" s="4">
        <v>43686.045671296299</v>
      </c>
      <c r="AF129" s="4">
        <v>43686.045671296299</v>
      </c>
      <c r="AG129" s="3">
        <v>1</v>
      </c>
      <c r="AH129" s="3">
        <v>2</v>
      </c>
      <c r="AI129" s="3">
        <v>1</v>
      </c>
      <c r="AJ129" s="3" t="s">
        <v>104</v>
      </c>
      <c r="AK129" s="3">
        <v>5</v>
      </c>
      <c r="AL129" s="3">
        <v>0</v>
      </c>
      <c r="AM129" s="3">
        <v>1</v>
      </c>
      <c r="AN129" s="3">
        <v>0</v>
      </c>
      <c r="AO129" s="3">
        <v>0</v>
      </c>
      <c r="AP129" s="3">
        <v>0</v>
      </c>
      <c r="AQ129" s="3">
        <v>0</v>
      </c>
      <c r="AR129" s="3">
        <v>0</v>
      </c>
      <c r="AS129" s="3">
        <v>0</v>
      </c>
      <c r="AT129" s="3">
        <v>0</v>
      </c>
      <c r="AU129" s="3">
        <v>0</v>
      </c>
      <c r="AV129" s="3">
        <v>0</v>
      </c>
      <c r="AW129" s="3"/>
      <c r="AX129" s="3">
        <v>1</v>
      </c>
      <c r="AY129" s="3">
        <v>0</v>
      </c>
      <c r="AZ129" s="3"/>
      <c r="BA129" s="3">
        <v>0</v>
      </c>
      <c r="BB129" s="3" t="s">
        <v>563</v>
      </c>
      <c r="BC129" s="3">
        <v>607236</v>
      </c>
      <c r="BD129" s="3" t="s">
        <v>149</v>
      </c>
      <c r="BE129" s="3" t="s">
        <v>564</v>
      </c>
      <c r="BF129" s="3" t="s">
        <v>106</v>
      </c>
      <c r="BG129" s="3" t="s">
        <v>192</v>
      </c>
      <c r="BH129" s="3">
        <v>15</v>
      </c>
      <c r="BI129" s="3">
        <v>10</v>
      </c>
      <c r="BJ129" s="3">
        <v>5</v>
      </c>
      <c r="BK129" s="3" t="s">
        <v>102</v>
      </c>
      <c r="BL129" s="3" t="s">
        <v>130</v>
      </c>
    </row>
    <row r="130" spans="1:64" ht="12.75" customHeight="1">
      <c r="A130" s="3">
        <v>145</v>
      </c>
      <c r="B130" s="3">
        <v>0</v>
      </c>
      <c r="C130" s="3">
        <v>0</v>
      </c>
      <c r="D130" s="3">
        <v>0</v>
      </c>
      <c r="E130" s="3">
        <v>0</v>
      </c>
      <c r="F130" s="3">
        <v>0</v>
      </c>
      <c r="G130" s="3">
        <v>0</v>
      </c>
      <c r="H130" s="3">
        <v>0</v>
      </c>
      <c r="I130" s="3">
        <v>0</v>
      </c>
      <c r="J130" s="3">
        <v>2177</v>
      </c>
      <c r="K130" s="3">
        <v>0</v>
      </c>
      <c r="L130" s="3">
        <v>0</v>
      </c>
      <c r="M130" s="3">
        <v>0</v>
      </c>
      <c r="N130" s="3">
        <v>0</v>
      </c>
      <c r="O130" s="3">
        <v>0</v>
      </c>
      <c r="P130" s="3">
        <v>0</v>
      </c>
      <c r="Q130" s="3">
        <v>0</v>
      </c>
      <c r="R130" s="3">
        <v>0</v>
      </c>
      <c r="S130" s="3">
        <v>0</v>
      </c>
      <c r="T130" s="3">
        <v>0</v>
      </c>
      <c r="U130" s="3">
        <v>0</v>
      </c>
      <c r="V130" s="3">
        <v>0</v>
      </c>
      <c r="W130" s="3">
        <v>0</v>
      </c>
      <c r="X130" s="3">
        <v>0</v>
      </c>
      <c r="Y130" s="3">
        <v>0</v>
      </c>
      <c r="Z130" s="3">
        <v>0</v>
      </c>
      <c r="AA130" s="3">
        <v>0</v>
      </c>
      <c r="AB130" s="3">
        <v>0</v>
      </c>
      <c r="AC130" s="3">
        <v>0</v>
      </c>
      <c r="AD130" s="3">
        <v>0</v>
      </c>
      <c r="AE130" s="4">
        <v>43686.337372685201</v>
      </c>
      <c r="AF130" s="4">
        <v>43686.337372685201</v>
      </c>
      <c r="AG130" s="3">
        <v>1</v>
      </c>
      <c r="AH130" s="3">
        <v>0</v>
      </c>
      <c r="AI130" s="3">
        <v>0</v>
      </c>
      <c r="AJ130" s="3"/>
      <c r="AK130" s="3">
        <v>0</v>
      </c>
      <c r="AL130" s="3">
        <v>0</v>
      </c>
      <c r="AM130" s="3">
        <v>0</v>
      </c>
      <c r="AN130" s="3">
        <v>0</v>
      </c>
      <c r="AO130" s="3">
        <v>0</v>
      </c>
      <c r="AP130" s="3">
        <v>0</v>
      </c>
      <c r="AQ130" s="3">
        <v>0</v>
      </c>
      <c r="AR130" s="3">
        <v>0</v>
      </c>
      <c r="AS130" s="3">
        <v>0</v>
      </c>
      <c r="AT130" s="3">
        <v>0</v>
      </c>
      <c r="AU130" s="3">
        <v>0</v>
      </c>
      <c r="AV130" s="3">
        <v>0</v>
      </c>
      <c r="AW130" s="3"/>
      <c r="AX130" s="3">
        <v>1</v>
      </c>
      <c r="AY130" s="3">
        <v>0</v>
      </c>
      <c r="AZ130" s="3"/>
      <c r="BA130" s="3">
        <v>0</v>
      </c>
      <c r="BB130" s="3"/>
      <c r="BC130" s="3">
        <v>190556</v>
      </c>
      <c r="BD130" s="3" t="s">
        <v>238</v>
      </c>
      <c r="BE130" s="3" t="s">
        <v>565</v>
      </c>
      <c r="BF130" s="3" t="s">
        <v>141</v>
      </c>
      <c r="BG130" s="3" t="s">
        <v>337</v>
      </c>
      <c r="BH130" s="3">
        <v>18</v>
      </c>
      <c r="BI130" s="3">
        <v>0</v>
      </c>
      <c r="BJ130" s="3">
        <v>1</v>
      </c>
      <c r="BK130" s="3" t="s">
        <v>109</v>
      </c>
      <c r="BL130" s="3" t="s">
        <v>566</v>
      </c>
    </row>
    <row r="131" spans="1:64" ht="12.75" customHeight="1">
      <c r="A131" s="3">
        <v>188</v>
      </c>
      <c r="B131" s="3">
        <v>0</v>
      </c>
      <c r="C131" s="3">
        <v>0</v>
      </c>
      <c r="D131" s="3">
        <v>0</v>
      </c>
      <c r="E131" s="3">
        <v>0</v>
      </c>
      <c r="F131" s="3">
        <v>0</v>
      </c>
      <c r="G131" s="3">
        <v>0</v>
      </c>
      <c r="H131" s="3">
        <v>0</v>
      </c>
      <c r="I131" s="3">
        <v>0</v>
      </c>
      <c r="J131" s="3">
        <v>2140</v>
      </c>
      <c r="K131" s="3">
        <v>0</v>
      </c>
      <c r="L131" s="3">
        <v>0</v>
      </c>
      <c r="M131" s="3">
        <v>0</v>
      </c>
      <c r="N131" s="3">
        <v>0</v>
      </c>
      <c r="O131" s="3">
        <v>0</v>
      </c>
      <c r="P131" s="3">
        <v>0</v>
      </c>
      <c r="Q131" s="3">
        <v>0</v>
      </c>
      <c r="R131" s="3">
        <v>0</v>
      </c>
      <c r="S131" s="3">
        <v>0</v>
      </c>
      <c r="T131" s="3">
        <v>0</v>
      </c>
      <c r="U131" s="3">
        <v>0</v>
      </c>
      <c r="V131" s="3">
        <v>0</v>
      </c>
      <c r="W131" s="3">
        <v>0</v>
      </c>
      <c r="X131" s="3">
        <v>0</v>
      </c>
      <c r="Y131" s="3">
        <v>0</v>
      </c>
      <c r="Z131" s="3">
        <v>0</v>
      </c>
      <c r="AA131" s="3">
        <v>0</v>
      </c>
      <c r="AB131" s="3">
        <v>0</v>
      </c>
      <c r="AC131" s="3">
        <v>0</v>
      </c>
      <c r="AD131" s="3">
        <v>0</v>
      </c>
      <c r="AE131" s="4">
        <v>43686.3859606482</v>
      </c>
      <c r="AF131" s="4">
        <v>43686.3859606482</v>
      </c>
      <c r="AG131" s="3">
        <v>1</v>
      </c>
      <c r="AH131" s="3">
        <v>1</v>
      </c>
      <c r="AI131" s="3">
        <v>2</v>
      </c>
      <c r="AJ131" s="3" t="s">
        <v>104</v>
      </c>
      <c r="AK131" s="3">
        <v>5</v>
      </c>
      <c r="AL131" s="3">
        <v>5</v>
      </c>
      <c r="AM131" s="3">
        <v>0</v>
      </c>
      <c r="AN131" s="3">
        <v>0</v>
      </c>
      <c r="AO131" s="3">
        <v>0</v>
      </c>
      <c r="AP131" s="3">
        <v>0</v>
      </c>
      <c r="AQ131" s="3">
        <v>0</v>
      </c>
      <c r="AR131" s="3">
        <v>0</v>
      </c>
      <c r="AS131" s="3">
        <v>0</v>
      </c>
      <c r="AT131" s="3">
        <v>0</v>
      </c>
      <c r="AU131" s="3">
        <v>0</v>
      </c>
      <c r="AV131" s="3">
        <v>0</v>
      </c>
      <c r="AW131" s="3"/>
      <c r="AX131" s="3">
        <v>1</v>
      </c>
      <c r="AY131" s="3">
        <v>0</v>
      </c>
      <c r="AZ131" s="3"/>
      <c r="BA131" s="3">
        <v>0</v>
      </c>
      <c r="BB131" s="3" t="s">
        <v>567</v>
      </c>
      <c r="BC131" s="3">
        <v>608599</v>
      </c>
      <c r="BD131" s="3" t="s">
        <v>568</v>
      </c>
      <c r="BE131" s="3" t="s">
        <v>569</v>
      </c>
      <c r="BF131" s="3" t="s">
        <v>98</v>
      </c>
      <c r="BG131" s="3" t="s">
        <v>337</v>
      </c>
      <c r="BH131" s="3">
        <v>14</v>
      </c>
      <c r="BI131" s="3">
        <v>0</v>
      </c>
      <c r="BJ131" s="3">
        <v>0</v>
      </c>
      <c r="BK131" s="3" t="s">
        <v>127</v>
      </c>
      <c r="BL131" s="3" t="s">
        <v>124</v>
      </c>
    </row>
    <row r="132" spans="1:64" ht="12.75" customHeight="1">
      <c r="A132" s="3">
        <v>190</v>
      </c>
      <c r="B132" s="3">
        <v>0</v>
      </c>
      <c r="C132" s="3">
        <v>0</v>
      </c>
      <c r="D132" s="3">
        <v>0</v>
      </c>
      <c r="E132" s="3">
        <v>0</v>
      </c>
      <c r="F132" s="3">
        <v>0</v>
      </c>
      <c r="G132" s="3">
        <v>0</v>
      </c>
      <c r="H132" s="3">
        <v>0</v>
      </c>
      <c r="I132" s="3">
        <v>0</v>
      </c>
      <c r="J132" s="3">
        <v>624</v>
      </c>
      <c r="K132" s="3">
        <v>0</v>
      </c>
      <c r="L132" s="3">
        <v>0</v>
      </c>
      <c r="M132" s="3">
        <v>0</v>
      </c>
      <c r="N132" s="3">
        <v>0</v>
      </c>
      <c r="O132" s="3">
        <v>0</v>
      </c>
      <c r="P132" s="3">
        <v>0</v>
      </c>
      <c r="Q132" s="3">
        <v>0</v>
      </c>
      <c r="R132" s="3">
        <v>0</v>
      </c>
      <c r="S132" s="3">
        <v>0</v>
      </c>
      <c r="T132" s="3">
        <v>0</v>
      </c>
      <c r="U132" s="3">
        <v>0</v>
      </c>
      <c r="V132" s="3">
        <v>0</v>
      </c>
      <c r="W132" s="3">
        <v>0</v>
      </c>
      <c r="X132" s="3">
        <v>0</v>
      </c>
      <c r="Y132" s="3">
        <v>0</v>
      </c>
      <c r="Z132" s="3">
        <v>0</v>
      </c>
      <c r="AA132" s="3">
        <v>0</v>
      </c>
      <c r="AB132" s="3">
        <v>0</v>
      </c>
      <c r="AC132" s="3">
        <v>0</v>
      </c>
      <c r="AD132" s="3">
        <v>0</v>
      </c>
      <c r="AE132" s="4">
        <v>43686.410474536999</v>
      </c>
      <c r="AF132" s="4">
        <v>43686.410474536999</v>
      </c>
      <c r="AG132" s="3">
        <v>1</v>
      </c>
      <c r="AH132" s="3">
        <v>1</v>
      </c>
      <c r="AI132" s="3">
        <v>1</v>
      </c>
      <c r="AJ132" s="3" t="s">
        <v>104</v>
      </c>
      <c r="AK132" s="3">
        <v>5</v>
      </c>
      <c r="AL132" s="3">
        <v>5</v>
      </c>
      <c r="AM132" s="3">
        <v>1</v>
      </c>
      <c r="AN132" s="3">
        <v>0</v>
      </c>
      <c r="AO132" s="3">
        <v>0</v>
      </c>
      <c r="AP132" s="3">
        <v>0</v>
      </c>
      <c r="AQ132" s="3">
        <v>0</v>
      </c>
      <c r="AR132" s="3">
        <v>0</v>
      </c>
      <c r="AS132" s="3">
        <v>0</v>
      </c>
      <c r="AT132" s="3">
        <v>0</v>
      </c>
      <c r="AU132" s="3">
        <v>0</v>
      </c>
      <c r="AV132" s="3">
        <v>0</v>
      </c>
      <c r="AW132" s="3" t="s">
        <v>570</v>
      </c>
      <c r="AX132" s="3">
        <v>1</v>
      </c>
      <c r="AY132" s="3">
        <v>0</v>
      </c>
      <c r="AZ132" s="3"/>
      <c r="BA132" s="3">
        <v>0</v>
      </c>
      <c r="BB132" s="3" t="s">
        <v>571</v>
      </c>
      <c r="BC132" s="3">
        <v>617682</v>
      </c>
      <c r="BD132" s="3" t="s">
        <v>160</v>
      </c>
      <c r="BE132" s="3" t="s">
        <v>572</v>
      </c>
      <c r="BF132" s="3" t="s">
        <v>141</v>
      </c>
      <c r="BG132" s="3" t="s">
        <v>573</v>
      </c>
      <c r="BH132" s="3">
        <v>12</v>
      </c>
      <c r="BI132" s="3">
        <v>7</v>
      </c>
      <c r="BJ132" s="3">
        <v>6</v>
      </c>
      <c r="BK132" s="3" t="s">
        <v>102</v>
      </c>
      <c r="BL132" s="3" t="s">
        <v>149</v>
      </c>
    </row>
    <row r="133" spans="1:64" ht="12.75" customHeight="1">
      <c r="A133" s="3">
        <v>126</v>
      </c>
      <c r="B133" s="3">
        <v>0</v>
      </c>
      <c r="C133" s="3">
        <v>0</v>
      </c>
      <c r="D133" s="3">
        <v>0</v>
      </c>
      <c r="E133" s="3">
        <v>0</v>
      </c>
      <c r="F133" s="3">
        <v>0</v>
      </c>
      <c r="G133" s="3">
        <v>0</v>
      </c>
      <c r="H133" s="3">
        <v>0</v>
      </c>
      <c r="I133" s="3">
        <v>0</v>
      </c>
      <c r="J133" s="3">
        <v>2165</v>
      </c>
      <c r="K133" s="3">
        <v>0</v>
      </c>
      <c r="L133" s="3">
        <v>0</v>
      </c>
      <c r="M133" s="3">
        <v>0</v>
      </c>
      <c r="N133" s="3">
        <v>0</v>
      </c>
      <c r="O133" s="3">
        <v>0</v>
      </c>
      <c r="P133" s="3">
        <v>0</v>
      </c>
      <c r="Q133" s="3">
        <v>0</v>
      </c>
      <c r="R133" s="3">
        <v>0</v>
      </c>
      <c r="S133" s="3">
        <v>0</v>
      </c>
      <c r="T133" s="3">
        <v>0</v>
      </c>
      <c r="U133" s="3">
        <v>0</v>
      </c>
      <c r="V133" s="3">
        <v>0</v>
      </c>
      <c r="W133" s="3">
        <v>0</v>
      </c>
      <c r="X133" s="3">
        <v>0</v>
      </c>
      <c r="Y133" s="3">
        <v>0</v>
      </c>
      <c r="Z133" s="3">
        <v>0</v>
      </c>
      <c r="AA133" s="3">
        <v>0</v>
      </c>
      <c r="AB133" s="3">
        <v>0</v>
      </c>
      <c r="AC133" s="3">
        <v>0</v>
      </c>
      <c r="AD133" s="3">
        <v>0</v>
      </c>
      <c r="AE133" s="4">
        <v>43686.410833333299</v>
      </c>
      <c r="AF133" s="4">
        <v>43686.410833333299</v>
      </c>
      <c r="AG133" s="3">
        <v>1</v>
      </c>
      <c r="AH133" s="3">
        <v>1</v>
      </c>
      <c r="AI133" s="3">
        <v>2</v>
      </c>
      <c r="AJ133" s="3" t="s">
        <v>104</v>
      </c>
      <c r="AK133" s="3">
        <v>5</v>
      </c>
      <c r="AL133" s="3">
        <v>5</v>
      </c>
      <c r="AM133" s="3">
        <v>0</v>
      </c>
      <c r="AN133" s="3">
        <v>0</v>
      </c>
      <c r="AO133" s="3">
        <v>0</v>
      </c>
      <c r="AP133" s="3">
        <v>0</v>
      </c>
      <c r="AQ133" s="3">
        <v>0</v>
      </c>
      <c r="AR133" s="3">
        <v>0</v>
      </c>
      <c r="AS133" s="3">
        <v>0</v>
      </c>
      <c r="AT133" s="3">
        <v>0</v>
      </c>
      <c r="AU133" s="3">
        <v>0</v>
      </c>
      <c r="AV133" s="3">
        <v>0</v>
      </c>
      <c r="AW133" s="3"/>
      <c r="AX133" s="3">
        <v>1</v>
      </c>
      <c r="AY133" s="3">
        <v>0</v>
      </c>
      <c r="AZ133" s="3"/>
      <c r="BA133" s="3">
        <v>0</v>
      </c>
      <c r="BB133" s="3" t="s">
        <v>574</v>
      </c>
      <c r="BC133" s="3">
        <v>619484</v>
      </c>
      <c r="BD133" s="3" t="s">
        <v>575</v>
      </c>
      <c r="BE133" s="3" t="s">
        <v>576</v>
      </c>
      <c r="BF133" s="3" t="s">
        <v>160</v>
      </c>
      <c r="BG133" s="3" t="s">
        <v>337</v>
      </c>
      <c r="BH133" s="3">
        <v>11</v>
      </c>
      <c r="BI133" s="3">
        <v>8</v>
      </c>
      <c r="BJ133" s="3">
        <v>8</v>
      </c>
      <c r="BK133" s="3" t="s">
        <v>127</v>
      </c>
      <c r="BL133" s="3" t="s">
        <v>148</v>
      </c>
    </row>
    <row r="134" spans="1:64" ht="12.75" customHeight="1">
      <c r="A134" s="3">
        <v>189</v>
      </c>
      <c r="B134" s="3">
        <v>0</v>
      </c>
      <c r="C134" s="3">
        <v>0</v>
      </c>
      <c r="D134" s="3">
        <v>0</v>
      </c>
      <c r="E134" s="3">
        <v>0</v>
      </c>
      <c r="F134" s="3">
        <v>0</v>
      </c>
      <c r="G134" s="3">
        <v>0</v>
      </c>
      <c r="H134" s="3">
        <v>0</v>
      </c>
      <c r="I134" s="3">
        <v>0</v>
      </c>
      <c r="J134" s="3">
        <v>2036</v>
      </c>
      <c r="K134" s="3">
        <v>0</v>
      </c>
      <c r="L134" s="3">
        <v>0</v>
      </c>
      <c r="M134" s="3">
        <v>0</v>
      </c>
      <c r="N134" s="3">
        <v>0</v>
      </c>
      <c r="O134" s="3">
        <v>0</v>
      </c>
      <c r="P134" s="3">
        <v>0</v>
      </c>
      <c r="Q134" s="3">
        <v>0</v>
      </c>
      <c r="R134" s="3">
        <v>0</v>
      </c>
      <c r="S134" s="3">
        <v>0</v>
      </c>
      <c r="T134" s="3">
        <v>0</v>
      </c>
      <c r="U134" s="3">
        <v>0</v>
      </c>
      <c r="V134" s="3">
        <v>0</v>
      </c>
      <c r="W134" s="3">
        <v>0</v>
      </c>
      <c r="X134" s="3">
        <v>0</v>
      </c>
      <c r="Y134" s="3">
        <v>0</v>
      </c>
      <c r="Z134" s="3">
        <v>0</v>
      </c>
      <c r="AA134" s="3">
        <v>0</v>
      </c>
      <c r="AB134" s="3">
        <v>0</v>
      </c>
      <c r="AC134" s="3">
        <v>0</v>
      </c>
      <c r="AD134" s="3">
        <v>0</v>
      </c>
      <c r="AE134" s="4">
        <v>43686.4128935185</v>
      </c>
      <c r="AF134" s="4">
        <v>43686.4128935185</v>
      </c>
      <c r="AG134" s="3">
        <v>1</v>
      </c>
      <c r="AH134" s="3">
        <v>2</v>
      </c>
      <c r="AI134" s="3">
        <v>2</v>
      </c>
      <c r="AJ134" s="3" t="s">
        <v>104</v>
      </c>
      <c r="AK134" s="3">
        <v>5</v>
      </c>
      <c r="AL134" s="3">
        <v>0</v>
      </c>
      <c r="AM134" s="3">
        <v>0</v>
      </c>
      <c r="AN134" s="3">
        <v>0</v>
      </c>
      <c r="AO134" s="3">
        <v>0</v>
      </c>
      <c r="AP134" s="3">
        <v>0</v>
      </c>
      <c r="AQ134" s="3">
        <v>0</v>
      </c>
      <c r="AR134" s="3">
        <v>0</v>
      </c>
      <c r="AS134" s="3">
        <v>0</v>
      </c>
      <c r="AT134" s="3">
        <v>0</v>
      </c>
      <c r="AU134" s="3">
        <v>0</v>
      </c>
      <c r="AV134" s="3">
        <v>0</v>
      </c>
      <c r="AW134" s="3"/>
      <c r="AX134" s="3">
        <v>1</v>
      </c>
      <c r="AY134" s="3">
        <v>0</v>
      </c>
      <c r="AZ134" s="3"/>
      <c r="BA134" s="3">
        <v>0</v>
      </c>
      <c r="BB134" s="3" t="s">
        <v>577</v>
      </c>
      <c r="BC134" s="3">
        <v>552825</v>
      </c>
      <c r="BD134" s="3" t="s">
        <v>578</v>
      </c>
      <c r="BE134" s="3" t="s">
        <v>579</v>
      </c>
      <c r="BF134" s="3" t="s">
        <v>580</v>
      </c>
      <c r="BG134" s="3" t="s">
        <v>581</v>
      </c>
      <c r="BH134" s="3">
        <v>34</v>
      </c>
      <c r="BI134" s="3">
        <v>10</v>
      </c>
      <c r="BJ134" s="3">
        <v>19</v>
      </c>
      <c r="BK134" s="3" t="s">
        <v>102</v>
      </c>
      <c r="BL134" s="3" t="s">
        <v>268</v>
      </c>
    </row>
    <row r="135" spans="1:64" ht="12.75" customHeight="1">
      <c r="A135" s="3">
        <v>191</v>
      </c>
      <c r="B135" s="3">
        <v>0</v>
      </c>
      <c r="C135" s="3">
        <v>0</v>
      </c>
      <c r="D135" s="3">
        <v>0</v>
      </c>
      <c r="E135" s="3">
        <v>0</v>
      </c>
      <c r="F135" s="3">
        <v>0</v>
      </c>
      <c r="G135" s="3">
        <v>0</v>
      </c>
      <c r="H135" s="3">
        <v>0</v>
      </c>
      <c r="I135" s="3">
        <v>0</v>
      </c>
      <c r="J135" s="3">
        <v>2192</v>
      </c>
      <c r="K135" s="3">
        <v>0</v>
      </c>
      <c r="L135" s="3">
        <v>0</v>
      </c>
      <c r="M135" s="3">
        <v>0</v>
      </c>
      <c r="N135" s="3">
        <v>0</v>
      </c>
      <c r="O135" s="3">
        <v>0</v>
      </c>
      <c r="P135" s="3">
        <v>0</v>
      </c>
      <c r="Q135" s="3">
        <v>0</v>
      </c>
      <c r="R135" s="3">
        <v>0</v>
      </c>
      <c r="S135" s="3">
        <v>0</v>
      </c>
      <c r="T135" s="3">
        <v>0</v>
      </c>
      <c r="U135" s="3">
        <v>0</v>
      </c>
      <c r="V135" s="3">
        <v>0</v>
      </c>
      <c r="W135" s="3">
        <v>0</v>
      </c>
      <c r="X135" s="3">
        <v>0</v>
      </c>
      <c r="Y135" s="3">
        <v>0</v>
      </c>
      <c r="Z135" s="3">
        <v>0</v>
      </c>
      <c r="AA135" s="3">
        <v>0</v>
      </c>
      <c r="AB135" s="3">
        <v>0</v>
      </c>
      <c r="AC135" s="3">
        <v>0</v>
      </c>
      <c r="AD135" s="3">
        <v>0</v>
      </c>
      <c r="AE135" s="4">
        <v>43686.4226851852</v>
      </c>
      <c r="AF135" s="4">
        <v>43686.4226851852</v>
      </c>
      <c r="AG135" s="3">
        <v>1</v>
      </c>
      <c r="AH135" s="3">
        <v>0</v>
      </c>
      <c r="AI135" s="3">
        <v>0</v>
      </c>
      <c r="AJ135" s="3"/>
      <c r="AK135" s="3">
        <v>5</v>
      </c>
      <c r="AL135" s="3">
        <v>0</v>
      </c>
      <c r="AM135" s="3">
        <v>0</v>
      </c>
      <c r="AN135" s="3">
        <v>0</v>
      </c>
      <c r="AO135" s="3">
        <v>0</v>
      </c>
      <c r="AP135" s="3">
        <v>0</v>
      </c>
      <c r="AQ135" s="3">
        <v>0</v>
      </c>
      <c r="AR135" s="3">
        <v>0</v>
      </c>
      <c r="AS135" s="3">
        <v>0</v>
      </c>
      <c r="AT135" s="3">
        <v>0</v>
      </c>
      <c r="AU135" s="3">
        <v>0</v>
      </c>
      <c r="AV135" s="3">
        <v>0</v>
      </c>
      <c r="AW135" s="3" t="s">
        <v>582</v>
      </c>
      <c r="AX135" s="3">
        <v>1</v>
      </c>
      <c r="AY135" s="3">
        <v>0</v>
      </c>
      <c r="AZ135" s="3"/>
      <c r="BA135" s="3">
        <v>0</v>
      </c>
      <c r="BB135" s="3" t="s">
        <v>583</v>
      </c>
      <c r="BC135" s="3">
        <v>225086</v>
      </c>
      <c r="BD135" s="3" t="s">
        <v>130</v>
      </c>
      <c r="BE135" s="3" t="s">
        <v>529</v>
      </c>
      <c r="BF135" s="3" t="s">
        <v>132</v>
      </c>
      <c r="BG135" s="3" t="s">
        <v>337</v>
      </c>
      <c r="BH135" s="3">
        <v>13</v>
      </c>
      <c r="BI135" s="3">
        <v>8</v>
      </c>
      <c r="BJ135" s="3">
        <v>26</v>
      </c>
      <c r="BK135" s="3" t="s">
        <v>109</v>
      </c>
      <c r="BL135" s="3" t="s">
        <v>110</v>
      </c>
    </row>
    <row r="136" spans="1:64" ht="12.75" customHeight="1">
      <c r="A136" s="3">
        <v>192</v>
      </c>
      <c r="B136" s="3">
        <v>0</v>
      </c>
      <c r="C136" s="3">
        <v>0</v>
      </c>
      <c r="D136" s="3">
        <v>0</v>
      </c>
      <c r="E136" s="3">
        <v>0</v>
      </c>
      <c r="F136" s="3">
        <v>0</v>
      </c>
      <c r="G136" s="3">
        <v>0</v>
      </c>
      <c r="H136" s="3">
        <v>0</v>
      </c>
      <c r="I136" s="3">
        <v>0</v>
      </c>
      <c r="J136" s="3">
        <v>1062</v>
      </c>
      <c r="K136" s="3">
        <v>0</v>
      </c>
      <c r="L136" s="3">
        <v>0</v>
      </c>
      <c r="M136" s="3">
        <v>0</v>
      </c>
      <c r="N136" s="3">
        <v>0</v>
      </c>
      <c r="O136" s="3">
        <v>0</v>
      </c>
      <c r="P136" s="3">
        <v>0</v>
      </c>
      <c r="Q136" s="3">
        <v>0</v>
      </c>
      <c r="R136" s="3">
        <v>0</v>
      </c>
      <c r="S136" s="3">
        <v>0</v>
      </c>
      <c r="T136" s="3">
        <v>0</v>
      </c>
      <c r="U136" s="3">
        <v>0</v>
      </c>
      <c r="V136" s="3">
        <v>0</v>
      </c>
      <c r="W136" s="3">
        <v>0</v>
      </c>
      <c r="X136" s="3">
        <v>0</v>
      </c>
      <c r="Y136" s="3">
        <v>0</v>
      </c>
      <c r="Z136" s="3">
        <v>0</v>
      </c>
      <c r="AA136" s="3">
        <v>0</v>
      </c>
      <c r="AB136" s="3">
        <v>0</v>
      </c>
      <c r="AC136" s="3">
        <v>0</v>
      </c>
      <c r="AD136" s="3">
        <v>0</v>
      </c>
      <c r="AE136" s="4">
        <v>43686.435081018499</v>
      </c>
      <c r="AF136" s="4">
        <v>43686.435081018499</v>
      </c>
      <c r="AG136" s="3">
        <v>1</v>
      </c>
      <c r="AH136" s="3">
        <v>2</v>
      </c>
      <c r="AI136" s="3">
        <v>1</v>
      </c>
      <c r="AJ136" s="3" t="s">
        <v>104</v>
      </c>
      <c r="AK136" s="3">
        <v>5</v>
      </c>
      <c r="AL136" s="3">
        <v>0</v>
      </c>
      <c r="AM136" s="3">
        <v>0</v>
      </c>
      <c r="AN136" s="3">
        <v>0</v>
      </c>
      <c r="AO136" s="3">
        <v>0</v>
      </c>
      <c r="AP136" s="3">
        <v>0</v>
      </c>
      <c r="AQ136" s="3">
        <v>0</v>
      </c>
      <c r="AR136" s="3">
        <v>0</v>
      </c>
      <c r="AS136" s="3">
        <v>0</v>
      </c>
      <c r="AT136" s="3">
        <v>0</v>
      </c>
      <c r="AU136" s="3">
        <v>0</v>
      </c>
      <c r="AV136" s="3">
        <v>0</v>
      </c>
      <c r="AW136" s="3"/>
      <c r="AX136" s="3">
        <v>1</v>
      </c>
      <c r="AY136" s="3">
        <v>0</v>
      </c>
      <c r="AZ136" s="3"/>
      <c r="BA136" s="3">
        <v>0</v>
      </c>
      <c r="BB136" s="3" t="s">
        <v>584</v>
      </c>
      <c r="BC136" s="3">
        <v>572661</v>
      </c>
      <c r="BD136" s="3" t="s">
        <v>124</v>
      </c>
      <c r="BE136" s="3" t="s">
        <v>585</v>
      </c>
      <c r="BF136" s="3" t="s">
        <v>586</v>
      </c>
      <c r="BG136" s="3" t="s">
        <v>587</v>
      </c>
      <c r="BH136" s="3">
        <v>26</v>
      </c>
      <c r="BI136" s="3">
        <v>0</v>
      </c>
      <c r="BJ136" s="3">
        <v>0</v>
      </c>
      <c r="BK136" s="3" t="s">
        <v>157</v>
      </c>
      <c r="BL136" s="3" t="s">
        <v>588</v>
      </c>
    </row>
    <row r="137" spans="1:64" ht="12.75" customHeight="1">
      <c r="A137" s="3">
        <v>193</v>
      </c>
      <c r="B137" s="3">
        <v>0</v>
      </c>
      <c r="C137" s="3">
        <v>0</v>
      </c>
      <c r="D137" s="3">
        <v>0</v>
      </c>
      <c r="E137" s="3">
        <v>0</v>
      </c>
      <c r="F137" s="3">
        <v>0</v>
      </c>
      <c r="G137" s="3">
        <v>0</v>
      </c>
      <c r="H137" s="3">
        <v>0</v>
      </c>
      <c r="I137" s="3">
        <v>0</v>
      </c>
      <c r="J137" s="3">
        <v>2215</v>
      </c>
      <c r="K137" s="3">
        <v>0</v>
      </c>
      <c r="L137" s="3">
        <v>0</v>
      </c>
      <c r="M137" s="3">
        <v>0</v>
      </c>
      <c r="N137" s="3">
        <v>0</v>
      </c>
      <c r="O137" s="3">
        <v>0</v>
      </c>
      <c r="P137" s="3">
        <v>0</v>
      </c>
      <c r="Q137" s="3">
        <v>0</v>
      </c>
      <c r="R137" s="3">
        <v>0</v>
      </c>
      <c r="S137" s="3">
        <v>0</v>
      </c>
      <c r="T137" s="3">
        <v>0</v>
      </c>
      <c r="U137" s="3">
        <v>0</v>
      </c>
      <c r="V137" s="3">
        <v>0</v>
      </c>
      <c r="W137" s="3">
        <v>0</v>
      </c>
      <c r="X137" s="3">
        <v>0</v>
      </c>
      <c r="Y137" s="3">
        <v>0</v>
      </c>
      <c r="Z137" s="3">
        <v>0</v>
      </c>
      <c r="AA137" s="3">
        <v>0</v>
      </c>
      <c r="AB137" s="3">
        <v>0</v>
      </c>
      <c r="AC137" s="3">
        <v>0</v>
      </c>
      <c r="AD137" s="3">
        <v>0</v>
      </c>
      <c r="AE137" s="4">
        <v>43686.447314814803</v>
      </c>
      <c r="AF137" s="4">
        <v>43686.447314814803</v>
      </c>
      <c r="AG137" s="3">
        <v>1</v>
      </c>
      <c r="AH137" s="3">
        <v>1</v>
      </c>
      <c r="AI137" s="3">
        <v>2</v>
      </c>
      <c r="AJ137" s="3" t="s">
        <v>104</v>
      </c>
      <c r="AK137" s="3">
        <v>5</v>
      </c>
      <c r="AL137" s="3">
        <v>5</v>
      </c>
      <c r="AM137" s="3">
        <v>0</v>
      </c>
      <c r="AN137" s="3">
        <v>0</v>
      </c>
      <c r="AO137" s="3">
        <v>0</v>
      </c>
      <c r="AP137" s="3">
        <v>0</v>
      </c>
      <c r="AQ137" s="3">
        <v>0</v>
      </c>
      <c r="AR137" s="3">
        <v>0</v>
      </c>
      <c r="AS137" s="3">
        <v>0</v>
      </c>
      <c r="AT137" s="3">
        <v>0</v>
      </c>
      <c r="AU137" s="3">
        <v>0</v>
      </c>
      <c r="AV137" s="3">
        <v>0</v>
      </c>
      <c r="AW137" s="3"/>
      <c r="AX137" s="3">
        <v>1</v>
      </c>
      <c r="AY137" s="3">
        <v>0</v>
      </c>
      <c r="AZ137" s="3"/>
      <c r="BA137" s="3">
        <v>0</v>
      </c>
      <c r="BB137" s="3" t="s">
        <v>589</v>
      </c>
      <c r="BC137" s="3">
        <v>619632</v>
      </c>
      <c r="BD137" s="3" t="s">
        <v>179</v>
      </c>
      <c r="BE137" s="3" t="s">
        <v>590</v>
      </c>
      <c r="BF137" s="3" t="s">
        <v>403</v>
      </c>
      <c r="BG137" s="3" t="s">
        <v>337</v>
      </c>
      <c r="BH137" s="3">
        <v>12</v>
      </c>
      <c r="BI137" s="3">
        <v>5</v>
      </c>
      <c r="BJ137" s="3">
        <v>25</v>
      </c>
      <c r="BK137" s="3" t="s">
        <v>127</v>
      </c>
      <c r="BL137" s="3" t="s">
        <v>347</v>
      </c>
    </row>
    <row r="138" spans="1:64" ht="12.75" customHeight="1">
      <c r="A138" s="3">
        <v>194</v>
      </c>
      <c r="B138" s="3">
        <v>1</v>
      </c>
      <c r="C138" s="3">
        <v>0</v>
      </c>
      <c r="D138" s="3">
        <v>0</v>
      </c>
      <c r="E138" s="3">
        <v>0</v>
      </c>
      <c r="F138" s="3">
        <v>0</v>
      </c>
      <c r="G138" s="3">
        <v>0</v>
      </c>
      <c r="H138" s="3">
        <v>0</v>
      </c>
      <c r="I138" s="3">
        <v>0</v>
      </c>
      <c r="J138" s="3">
        <v>526</v>
      </c>
      <c r="K138" s="3">
        <v>0</v>
      </c>
      <c r="L138" s="3">
        <v>0</v>
      </c>
      <c r="M138" s="3">
        <v>0</v>
      </c>
      <c r="N138" s="3">
        <v>0</v>
      </c>
      <c r="O138" s="3">
        <v>0</v>
      </c>
      <c r="P138" s="3">
        <v>0</v>
      </c>
      <c r="Q138" s="3">
        <v>0</v>
      </c>
      <c r="R138" s="3">
        <v>0</v>
      </c>
      <c r="S138" s="3">
        <v>0</v>
      </c>
      <c r="T138" s="3">
        <v>0</v>
      </c>
      <c r="U138" s="3">
        <v>0</v>
      </c>
      <c r="V138" s="3">
        <v>0</v>
      </c>
      <c r="W138" s="3">
        <v>0</v>
      </c>
      <c r="X138" s="3">
        <v>0</v>
      </c>
      <c r="Y138" s="3">
        <v>0</v>
      </c>
      <c r="Z138" s="3">
        <v>0</v>
      </c>
      <c r="AA138" s="3">
        <v>0</v>
      </c>
      <c r="AB138" s="3">
        <v>0</v>
      </c>
      <c r="AC138" s="3">
        <v>0</v>
      </c>
      <c r="AD138" s="3">
        <v>0</v>
      </c>
      <c r="AE138" s="4">
        <v>43686.482187499998</v>
      </c>
      <c r="AF138" s="4">
        <v>43686.482187499998</v>
      </c>
      <c r="AG138" s="3">
        <v>1</v>
      </c>
      <c r="AH138" s="3">
        <v>2</v>
      </c>
      <c r="AI138" s="3">
        <v>0</v>
      </c>
      <c r="AJ138" s="3" t="s">
        <v>104</v>
      </c>
      <c r="AK138" s="3">
        <v>5</v>
      </c>
      <c r="AL138" s="3">
        <v>0</v>
      </c>
      <c r="AM138" s="3">
        <v>1</v>
      </c>
      <c r="AN138" s="3">
        <v>1</v>
      </c>
      <c r="AO138" s="3">
        <v>0</v>
      </c>
      <c r="AP138" s="3">
        <v>0</v>
      </c>
      <c r="AQ138" s="3">
        <v>0</v>
      </c>
      <c r="AR138" s="3">
        <v>0</v>
      </c>
      <c r="AS138" s="3">
        <v>0</v>
      </c>
      <c r="AT138" s="3">
        <v>0</v>
      </c>
      <c r="AU138" s="3">
        <v>0</v>
      </c>
      <c r="AV138" s="3">
        <v>0</v>
      </c>
      <c r="AW138" s="3" t="s">
        <v>591</v>
      </c>
      <c r="AX138" s="3">
        <v>1</v>
      </c>
      <c r="AY138" s="3">
        <v>0</v>
      </c>
      <c r="AZ138" s="3"/>
      <c r="BA138" s="3">
        <v>0</v>
      </c>
      <c r="BB138" s="3" t="s">
        <v>592</v>
      </c>
      <c r="BC138" s="3">
        <v>617850</v>
      </c>
      <c r="BD138" s="3" t="s">
        <v>221</v>
      </c>
      <c r="BE138" s="3" t="s">
        <v>593</v>
      </c>
      <c r="BF138" s="3" t="s">
        <v>594</v>
      </c>
      <c r="BG138" s="3" t="s">
        <v>142</v>
      </c>
      <c r="BH138" s="3">
        <v>12</v>
      </c>
      <c r="BI138" s="3">
        <v>7</v>
      </c>
      <c r="BJ138" s="3">
        <v>8</v>
      </c>
      <c r="BK138" s="3" t="s">
        <v>102</v>
      </c>
      <c r="BL138" s="3" t="s">
        <v>110</v>
      </c>
    </row>
    <row r="139" spans="1:64" ht="12.75" customHeight="1">
      <c r="A139" s="3">
        <v>167</v>
      </c>
      <c r="B139" s="3">
        <v>0</v>
      </c>
      <c r="C139" s="3">
        <v>0</v>
      </c>
      <c r="D139" s="3">
        <v>0</v>
      </c>
      <c r="E139" s="3">
        <v>0</v>
      </c>
      <c r="F139" s="3">
        <v>0</v>
      </c>
      <c r="G139" s="3">
        <v>0</v>
      </c>
      <c r="H139" s="3">
        <v>0</v>
      </c>
      <c r="I139" s="3">
        <v>0</v>
      </c>
      <c r="J139" s="3">
        <v>1992</v>
      </c>
      <c r="K139" s="3">
        <v>0</v>
      </c>
      <c r="L139" s="3">
        <v>0</v>
      </c>
      <c r="M139" s="3">
        <v>0</v>
      </c>
      <c r="N139" s="3">
        <v>0</v>
      </c>
      <c r="O139" s="3">
        <v>0</v>
      </c>
      <c r="P139" s="3">
        <v>0</v>
      </c>
      <c r="Q139" s="3">
        <v>0</v>
      </c>
      <c r="R139" s="3">
        <v>0</v>
      </c>
      <c r="S139" s="3">
        <v>0</v>
      </c>
      <c r="T139" s="3">
        <v>0</v>
      </c>
      <c r="U139" s="3">
        <v>0</v>
      </c>
      <c r="V139" s="3">
        <v>0</v>
      </c>
      <c r="W139" s="3">
        <v>0</v>
      </c>
      <c r="X139" s="3">
        <v>0</v>
      </c>
      <c r="Y139" s="3">
        <v>0</v>
      </c>
      <c r="Z139" s="3">
        <v>0</v>
      </c>
      <c r="AA139" s="3">
        <v>0</v>
      </c>
      <c r="AB139" s="3">
        <v>0</v>
      </c>
      <c r="AC139" s="3">
        <v>0</v>
      </c>
      <c r="AD139" s="3">
        <v>0</v>
      </c>
      <c r="AE139" s="4">
        <v>43686.483749999999</v>
      </c>
      <c r="AF139" s="4">
        <v>43686.483749999999</v>
      </c>
      <c r="AG139" s="3">
        <v>1</v>
      </c>
      <c r="AH139" s="3">
        <v>1</v>
      </c>
      <c r="AI139" s="3">
        <v>4</v>
      </c>
      <c r="AJ139" s="3" t="s">
        <v>104</v>
      </c>
      <c r="AK139" s="3">
        <v>5</v>
      </c>
      <c r="AL139" s="3">
        <v>0</v>
      </c>
      <c r="AM139" s="3">
        <v>0</v>
      </c>
      <c r="AN139" s="3">
        <v>1</v>
      </c>
      <c r="AO139" s="3">
        <v>0</v>
      </c>
      <c r="AP139" s="3">
        <v>0</v>
      </c>
      <c r="AQ139" s="3">
        <v>0</v>
      </c>
      <c r="AR139" s="3">
        <v>0</v>
      </c>
      <c r="AS139" s="3">
        <v>0</v>
      </c>
      <c r="AT139" s="3">
        <v>0</v>
      </c>
      <c r="AU139" s="3">
        <v>0</v>
      </c>
      <c r="AV139" s="3">
        <v>0</v>
      </c>
      <c r="AW139" s="3"/>
      <c r="AX139" s="3">
        <v>1</v>
      </c>
      <c r="AY139" s="3">
        <v>0</v>
      </c>
      <c r="AZ139" s="3"/>
      <c r="BA139" s="3">
        <v>0</v>
      </c>
      <c r="BB139" s="3" t="s">
        <v>595</v>
      </c>
      <c r="BC139" s="3">
        <v>605142</v>
      </c>
      <c r="BD139" s="3" t="s">
        <v>148</v>
      </c>
      <c r="BE139" s="3" t="s">
        <v>232</v>
      </c>
      <c r="BF139" s="3" t="s">
        <v>500</v>
      </c>
      <c r="BG139" s="3" t="s">
        <v>596</v>
      </c>
      <c r="BH139" s="3">
        <v>16</v>
      </c>
      <c r="BI139" s="3">
        <v>9</v>
      </c>
      <c r="BJ139" s="3">
        <v>25</v>
      </c>
      <c r="BK139" s="3" t="s">
        <v>102</v>
      </c>
      <c r="BL139" s="3" t="s">
        <v>597</v>
      </c>
    </row>
    <row r="140" spans="1:64" ht="12.75" customHeight="1">
      <c r="A140" s="3">
        <v>195</v>
      </c>
      <c r="B140" s="3">
        <v>0</v>
      </c>
      <c r="C140" s="3">
        <v>0</v>
      </c>
      <c r="D140" s="3">
        <v>0</v>
      </c>
      <c r="E140" s="3">
        <v>0</v>
      </c>
      <c r="F140" s="3">
        <v>0</v>
      </c>
      <c r="G140" s="3">
        <v>0</v>
      </c>
      <c r="H140" s="3">
        <v>0</v>
      </c>
      <c r="I140" s="3">
        <v>0</v>
      </c>
      <c r="J140" s="3">
        <v>2144</v>
      </c>
      <c r="K140" s="3">
        <v>0</v>
      </c>
      <c r="L140" s="3">
        <v>0</v>
      </c>
      <c r="M140" s="3">
        <v>0</v>
      </c>
      <c r="N140" s="3">
        <v>0</v>
      </c>
      <c r="O140" s="3">
        <v>0</v>
      </c>
      <c r="P140" s="3">
        <v>0</v>
      </c>
      <c r="Q140" s="3">
        <v>0</v>
      </c>
      <c r="R140" s="3">
        <v>0</v>
      </c>
      <c r="S140" s="3">
        <v>0</v>
      </c>
      <c r="T140" s="3">
        <v>0</v>
      </c>
      <c r="U140" s="3">
        <v>0</v>
      </c>
      <c r="V140" s="3">
        <v>0</v>
      </c>
      <c r="W140" s="3">
        <v>0</v>
      </c>
      <c r="X140" s="3">
        <v>0</v>
      </c>
      <c r="Y140" s="3">
        <v>0</v>
      </c>
      <c r="Z140" s="3">
        <v>0</v>
      </c>
      <c r="AA140" s="3">
        <v>0</v>
      </c>
      <c r="AB140" s="3">
        <v>0</v>
      </c>
      <c r="AC140" s="3">
        <v>0</v>
      </c>
      <c r="AD140" s="3">
        <v>0</v>
      </c>
      <c r="AE140" s="4">
        <v>43686.493969907402</v>
      </c>
      <c r="AF140" s="4">
        <v>43686.493969907402</v>
      </c>
      <c r="AG140" s="3">
        <v>1</v>
      </c>
      <c r="AH140" s="3">
        <v>1</v>
      </c>
      <c r="AI140" s="3">
        <v>1</v>
      </c>
      <c r="AJ140" s="3" t="s">
        <v>104</v>
      </c>
      <c r="AK140" s="3">
        <v>5</v>
      </c>
      <c r="AL140" s="3">
        <v>2</v>
      </c>
      <c r="AM140" s="3">
        <v>0</v>
      </c>
      <c r="AN140" s="3">
        <v>0</v>
      </c>
      <c r="AO140" s="3">
        <v>0</v>
      </c>
      <c r="AP140" s="3">
        <v>0</v>
      </c>
      <c r="AQ140" s="3">
        <v>0</v>
      </c>
      <c r="AR140" s="3">
        <v>0</v>
      </c>
      <c r="AS140" s="3">
        <v>0</v>
      </c>
      <c r="AT140" s="3">
        <v>0</v>
      </c>
      <c r="AU140" s="3">
        <v>0</v>
      </c>
      <c r="AV140" s="3">
        <v>0</v>
      </c>
      <c r="AW140" s="3"/>
      <c r="AX140" s="3">
        <v>1</v>
      </c>
      <c r="AY140" s="3">
        <v>0</v>
      </c>
      <c r="AZ140" s="3"/>
      <c r="BA140" s="3">
        <v>0</v>
      </c>
      <c r="BB140" s="3" t="s">
        <v>384</v>
      </c>
      <c r="BC140" s="3">
        <v>618292</v>
      </c>
      <c r="BD140" s="3" t="s">
        <v>239</v>
      </c>
      <c r="BE140" s="3" t="s">
        <v>598</v>
      </c>
      <c r="BF140" s="3" t="s">
        <v>219</v>
      </c>
      <c r="BG140" s="3" t="s">
        <v>337</v>
      </c>
      <c r="BH140" s="3">
        <v>12</v>
      </c>
      <c r="BI140" s="3">
        <v>5</v>
      </c>
      <c r="BJ140" s="3">
        <v>16</v>
      </c>
      <c r="BK140" s="3" t="s">
        <v>102</v>
      </c>
      <c r="BL140" s="3" t="s">
        <v>599</v>
      </c>
    </row>
    <row r="141" spans="1:64" ht="12.75" customHeight="1">
      <c r="A141" s="3">
        <v>3</v>
      </c>
      <c r="B141" s="3">
        <v>0</v>
      </c>
      <c r="C141" s="3">
        <v>0</v>
      </c>
      <c r="D141" s="3">
        <v>0</v>
      </c>
      <c r="E141" s="3">
        <v>0</v>
      </c>
      <c r="F141" s="3">
        <v>0</v>
      </c>
      <c r="G141" s="3">
        <v>0</v>
      </c>
      <c r="H141" s="3">
        <v>0</v>
      </c>
      <c r="I141" s="3">
        <v>5</v>
      </c>
      <c r="J141" s="3">
        <v>243</v>
      </c>
      <c r="K141" s="3">
        <v>0</v>
      </c>
      <c r="L141" s="3">
        <v>0</v>
      </c>
      <c r="M141" s="3">
        <v>0</v>
      </c>
      <c r="N141" s="3">
        <v>0</v>
      </c>
      <c r="O141" s="3">
        <v>0</v>
      </c>
      <c r="P141" s="3">
        <v>0</v>
      </c>
      <c r="Q141" s="3">
        <v>0</v>
      </c>
      <c r="R141" s="3">
        <v>0</v>
      </c>
      <c r="S141" s="3">
        <v>0</v>
      </c>
      <c r="T141" s="3">
        <v>0</v>
      </c>
      <c r="U141" s="3">
        <v>0</v>
      </c>
      <c r="V141" s="3">
        <v>0</v>
      </c>
      <c r="W141" s="3">
        <v>0</v>
      </c>
      <c r="X141" s="3">
        <v>0</v>
      </c>
      <c r="Y141" s="3">
        <v>0</v>
      </c>
      <c r="Z141" s="3">
        <v>0</v>
      </c>
      <c r="AA141" s="3">
        <v>0</v>
      </c>
      <c r="AB141" s="3">
        <v>0</v>
      </c>
      <c r="AC141" s="3">
        <v>0</v>
      </c>
      <c r="AD141" s="3">
        <v>0</v>
      </c>
      <c r="AE141" s="4">
        <v>43686.499895833302</v>
      </c>
      <c r="AF141" s="4">
        <v>43686.499895833302</v>
      </c>
      <c r="AG141" s="3">
        <v>1</v>
      </c>
      <c r="AH141" s="3">
        <v>1</v>
      </c>
      <c r="AI141" s="3">
        <v>1</v>
      </c>
      <c r="AJ141" s="3" t="s">
        <v>104</v>
      </c>
      <c r="AK141" s="3">
        <v>5</v>
      </c>
      <c r="AL141" s="3">
        <v>5</v>
      </c>
      <c r="AM141" s="3">
        <v>1</v>
      </c>
      <c r="AN141" s="3">
        <v>0</v>
      </c>
      <c r="AO141" s="3">
        <v>0</v>
      </c>
      <c r="AP141" s="3">
        <v>0</v>
      </c>
      <c r="AQ141" s="3">
        <v>0</v>
      </c>
      <c r="AR141" s="3">
        <v>0</v>
      </c>
      <c r="AS141" s="3">
        <v>0</v>
      </c>
      <c r="AT141" s="3">
        <v>0</v>
      </c>
      <c r="AU141" s="3">
        <v>0</v>
      </c>
      <c r="AV141" s="3">
        <v>0</v>
      </c>
      <c r="AW141" s="3"/>
      <c r="AX141" s="3">
        <v>1</v>
      </c>
      <c r="AY141" s="3">
        <v>0</v>
      </c>
      <c r="AZ141" s="3"/>
      <c r="BA141" s="3">
        <v>0</v>
      </c>
      <c r="BB141" s="3" t="s">
        <v>600</v>
      </c>
      <c r="BC141" s="3">
        <v>582363</v>
      </c>
      <c r="BD141" s="3" t="s">
        <v>149</v>
      </c>
      <c r="BE141" s="3" t="s">
        <v>601</v>
      </c>
      <c r="BF141" s="3" t="s">
        <v>98</v>
      </c>
      <c r="BG141" s="3" t="s">
        <v>602</v>
      </c>
      <c r="BH141" s="3">
        <v>22</v>
      </c>
      <c r="BI141" s="3">
        <v>0</v>
      </c>
      <c r="BJ141" s="3">
        <v>0</v>
      </c>
      <c r="BK141" s="3" t="s">
        <v>102</v>
      </c>
      <c r="BL141" s="3" t="s">
        <v>239</v>
      </c>
    </row>
    <row r="142" spans="1:64" ht="12.75" customHeight="1">
      <c r="A142" s="3">
        <v>196</v>
      </c>
      <c r="B142" s="3">
        <v>2</v>
      </c>
      <c r="C142" s="3">
        <v>0</v>
      </c>
      <c r="D142" s="3">
        <v>0</v>
      </c>
      <c r="E142" s="3">
        <v>0</v>
      </c>
      <c r="F142" s="3">
        <v>0</v>
      </c>
      <c r="G142" s="3">
        <v>0</v>
      </c>
      <c r="H142" s="3">
        <v>0</v>
      </c>
      <c r="I142" s="3">
        <v>0</v>
      </c>
      <c r="J142" s="3">
        <v>1819</v>
      </c>
      <c r="K142" s="3">
        <v>0</v>
      </c>
      <c r="L142" s="3">
        <v>0</v>
      </c>
      <c r="M142" s="3">
        <v>0</v>
      </c>
      <c r="N142" s="3">
        <v>0</v>
      </c>
      <c r="O142" s="3">
        <v>0</v>
      </c>
      <c r="P142" s="3">
        <v>0</v>
      </c>
      <c r="Q142" s="3">
        <v>0</v>
      </c>
      <c r="R142" s="3">
        <v>0</v>
      </c>
      <c r="S142" s="3">
        <v>0</v>
      </c>
      <c r="T142" s="3">
        <v>0</v>
      </c>
      <c r="U142" s="3">
        <v>0</v>
      </c>
      <c r="V142" s="3">
        <v>0</v>
      </c>
      <c r="W142" s="3">
        <v>0</v>
      </c>
      <c r="X142" s="3">
        <v>0</v>
      </c>
      <c r="Y142" s="3">
        <v>0</v>
      </c>
      <c r="Z142" s="3">
        <v>0</v>
      </c>
      <c r="AA142" s="3">
        <v>0</v>
      </c>
      <c r="AB142" s="3">
        <v>0</v>
      </c>
      <c r="AC142" s="3">
        <v>0</v>
      </c>
      <c r="AD142" s="3">
        <v>0</v>
      </c>
      <c r="AE142" s="4">
        <v>43686.5051157407</v>
      </c>
      <c r="AF142" s="4">
        <v>43686.5051157407</v>
      </c>
      <c r="AG142" s="3">
        <v>1</v>
      </c>
      <c r="AH142" s="3">
        <v>1</v>
      </c>
      <c r="AI142" s="3">
        <v>0</v>
      </c>
      <c r="AJ142" s="3" t="s">
        <v>111</v>
      </c>
      <c r="AK142" s="3">
        <v>5</v>
      </c>
      <c r="AL142" s="3">
        <v>5</v>
      </c>
      <c r="AM142" s="3">
        <v>0</v>
      </c>
      <c r="AN142" s="3">
        <v>1</v>
      </c>
      <c r="AO142" s="3">
        <v>0</v>
      </c>
      <c r="AP142" s="3">
        <v>0</v>
      </c>
      <c r="AQ142" s="3">
        <v>0</v>
      </c>
      <c r="AR142" s="3">
        <v>0</v>
      </c>
      <c r="AS142" s="3">
        <v>0</v>
      </c>
      <c r="AT142" s="3">
        <v>0</v>
      </c>
      <c r="AU142" s="3">
        <v>0</v>
      </c>
      <c r="AV142" s="3">
        <v>0</v>
      </c>
      <c r="AW142" s="3"/>
      <c r="AX142" s="3">
        <v>1</v>
      </c>
      <c r="AY142" s="3">
        <v>0</v>
      </c>
      <c r="AZ142" s="3"/>
      <c r="BA142" s="3">
        <v>0</v>
      </c>
      <c r="BB142" s="3" t="s">
        <v>603</v>
      </c>
      <c r="BC142" s="3">
        <v>580425</v>
      </c>
      <c r="BD142" s="3" t="s">
        <v>154</v>
      </c>
      <c r="BE142" s="3" t="s">
        <v>604</v>
      </c>
      <c r="BF142" s="3" t="s">
        <v>177</v>
      </c>
      <c r="BG142" s="3" t="s">
        <v>605</v>
      </c>
      <c r="BH142" s="3">
        <v>23</v>
      </c>
      <c r="BI142" s="3">
        <v>4</v>
      </c>
      <c r="BJ142" s="3">
        <v>28</v>
      </c>
      <c r="BK142" s="3" t="s">
        <v>157</v>
      </c>
      <c r="BL142" s="3" t="s">
        <v>284</v>
      </c>
    </row>
    <row r="143" spans="1:64" ht="12.75" customHeight="1">
      <c r="A143" s="3">
        <v>197</v>
      </c>
      <c r="B143" s="3">
        <v>0</v>
      </c>
      <c r="C143" s="3">
        <v>0</v>
      </c>
      <c r="D143" s="3">
        <v>0</v>
      </c>
      <c r="E143" s="3">
        <v>0</v>
      </c>
      <c r="F143" s="3">
        <v>0</v>
      </c>
      <c r="G143" s="3">
        <v>0</v>
      </c>
      <c r="H143" s="3">
        <v>0</v>
      </c>
      <c r="I143" s="3">
        <v>0</v>
      </c>
      <c r="J143" s="3">
        <v>2148</v>
      </c>
      <c r="K143" s="3">
        <v>0</v>
      </c>
      <c r="L143" s="3">
        <v>0</v>
      </c>
      <c r="M143" s="3">
        <v>0</v>
      </c>
      <c r="N143" s="3">
        <v>0</v>
      </c>
      <c r="O143" s="3">
        <v>0</v>
      </c>
      <c r="P143" s="3">
        <v>0</v>
      </c>
      <c r="Q143" s="3">
        <v>0</v>
      </c>
      <c r="R143" s="3">
        <v>0</v>
      </c>
      <c r="S143" s="3">
        <v>0</v>
      </c>
      <c r="T143" s="3">
        <v>0</v>
      </c>
      <c r="U143" s="3">
        <v>0</v>
      </c>
      <c r="V143" s="3">
        <v>0</v>
      </c>
      <c r="W143" s="3">
        <v>0</v>
      </c>
      <c r="X143" s="3">
        <v>0</v>
      </c>
      <c r="Y143" s="3">
        <v>0</v>
      </c>
      <c r="Z143" s="3">
        <v>0</v>
      </c>
      <c r="AA143" s="3">
        <v>0</v>
      </c>
      <c r="AB143" s="3">
        <v>0</v>
      </c>
      <c r="AC143" s="3">
        <v>0</v>
      </c>
      <c r="AD143" s="3">
        <v>0</v>
      </c>
      <c r="AE143" s="4">
        <v>43686.5519444444</v>
      </c>
      <c r="AF143" s="4">
        <v>43686.5519444444</v>
      </c>
      <c r="AG143" s="3">
        <v>1</v>
      </c>
      <c r="AH143" s="3">
        <v>1</v>
      </c>
      <c r="AI143" s="3">
        <v>2</v>
      </c>
      <c r="AJ143" s="3" t="s">
        <v>111</v>
      </c>
      <c r="AK143" s="3">
        <v>5</v>
      </c>
      <c r="AL143" s="3">
        <v>0</v>
      </c>
      <c r="AM143" s="3">
        <v>0</v>
      </c>
      <c r="AN143" s="3">
        <v>0</v>
      </c>
      <c r="AO143" s="3">
        <v>0</v>
      </c>
      <c r="AP143" s="3">
        <v>0</v>
      </c>
      <c r="AQ143" s="3">
        <v>0</v>
      </c>
      <c r="AR143" s="3">
        <v>0</v>
      </c>
      <c r="AS143" s="3">
        <v>0</v>
      </c>
      <c r="AT143" s="3">
        <v>0</v>
      </c>
      <c r="AU143" s="3">
        <v>0</v>
      </c>
      <c r="AV143" s="3">
        <v>0</v>
      </c>
      <c r="AW143" s="3" t="s">
        <v>606</v>
      </c>
      <c r="AX143" s="3">
        <v>1</v>
      </c>
      <c r="AY143" s="3">
        <v>0</v>
      </c>
      <c r="AZ143" s="3"/>
      <c r="BA143" s="3">
        <v>0</v>
      </c>
      <c r="BB143" s="3" t="s">
        <v>607</v>
      </c>
      <c r="BC143" s="3">
        <v>608812</v>
      </c>
      <c r="BD143" s="3" t="s">
        <v>304</v>
      </c>
      <c r="BE143" s="3" t="s">
        <v>608</v>
      </c>
      <c r="BF143" s="3" t="s">
        <v>609</v>
      </c>
      <c r="BG143" s="3" t="s">
        <v>337</v>
      </c>
      <c r="BH143" s="3">
        <v>14</v>
      </c>
      <c r="BI143" s="3">
        <v>0</v>
      </c>
      <c r="BJ143" s="3">
        <v>0</v>
      </c>
      <c r="BK143" s="3" t="s">
        <v>127</v>
      </c>
      <c r="BL143" s="3" t="s">
        <v>475</v>
      </c>
    </row>
    <row r="144" spans="1:64" ht="12.75" customHeight="1">
      <c r="A144" s="3">
        <v>198</v>
      </c>
      <c r="B144" s="3">
        <v>0</v>
      </c>
      <c r="C144" s="3">
        <v>0</v>
      </c>
      <c r="D144" s="3">
        <v>0</v>
      </c>
      <c r="E144" s="3">
        <v>0</v>
      </c>
      <c r="F144" s="3">
        <v>0</v>
      </c>
      <c r="G144" s="3">
        <v>0</v>
      </c>
      <c r="H144" s="3">
        <v>0</v>
      </c>
      <c r="I144" s="3">
        <v>0</v>
      </c>
      <c r="J144" s="3">
        <v>1582</v>
      </c>
      <c r="K144" s="3">
        <v>0</v>
      </c>
      <c r="L144" s="3">
        <v>0</v>
      </c>
      <c r="M144" s="3">
        <v>0</v>
      </c>
      <c r="N144" s="3">
        <v>0</v>
      </c>
      <c r="O144" s="3">
        <v>0</v>
      </c>
      <c r="P144" s="3">
        <v>0</v>
      </c>
      <c r="Q144" s="3">
        <v>0</v>
      </c>
      <c r="R144" s="3">
        <v>0</v>
      </c>
      <c r="S144" s="3">
        <v>0</v>
      </c>
      <c r="T144" s="3">
        <v>0</v>
      </c>
      <c r="U144" s="3">
        <v>0</v>
      </c>
      <c r="V144" s="3">
        <v>0</v>
      </c>
      <c r="W144" s="3">
        <v>0</v>
      </c>
      <c r="X144" s="3">
        <v>0</v>
      </c>
      <c r="Y144" s="3">
        <v>0</v>
      </c>
      <c r="Z144" s="3">
        <v>0</v>
      </c>
      <c r="AA144" s="3">
        <v>0</v>
      </c>
      <c r="AB144" s="3">
        <v>0</v>
      </c>
      <c r="AC144" s="3">
        <v>0</v>
      </c>
      <c r="AD144" s="3">
        <v>0</v>
      </c>
      <c r="AE144" s="4">
        <v>43686.568680555603</v>
      </c>
      <c r="AF144" s="4">
        <v>43686.568680555603</v>
      </c>
      <c r="AG144" s="3">
        <v>1</v>
      </c>
      <c r="AH144" s="3">
        <v>1</v>
      </c>
      <c r="AI144" s="3">
        <v>2</v>
      </c>
      <c r="AJ144" s="3" t="s">
        <v>104</v>
      </c>
      <c r="AK144" s="3">
        <v>5</v>
      </c>
      <c r="AL144" s="3">
        <v>0</v>
      </c>
      <c r="AM144" s="3">
        <v>1</v>
      </c>
      <c r="AN144" s="3">
        <v>0</v>
      </c>
      <c r="AO144" s="3">
        <v>0</v>
      </c>
      <c r="AP144" s="3">
        <v>0</v>
      </c>
      <c r="AQ144" s="3">
        <v>0</v>
      </c>
      <c r="AR144" s="3">
        <v>0</v>
      </c>
      <c r="AS144" s="3">
        <v>0</v>
      </c>
      <c r="AT144" s="3">
        <v>0</v>
      </c>
      <c r="AU144" s="3">
        <v>0</v>
      </c>
      <c r="AV144" s="3">
        <v>0</v>
      </c>
      <c r="AW144" s="3" t="s">
        <v>610</v>
      </c>
      <c r="AX144" s="3">
        <v>1</v>
      </c>
      <c r="AY144" s="3">
        <v>0</v>
      </c>
      <c r="AZ144" s="3"/>
      <c r="BA144" s="3">
        <v>0</v>
      </c>
      <c r="BB144" s="3"/>
      <c r="BC144" s="3">
        <v>620088</v>
      </c>
      <c r="BD144" s="3" t="s">
        <v>103</v>
      </c>
      <c r="BE144" s="3" t="s">
        <v>611</v>
      </c>
      <c r="BF144" s="3" t="s">
        <v>100</v>
      </c>
      <c r="BG144" s="3" t="s">
        <v>337</v>
      </c>
      <c r="BH144" s="3">
        <v>11</v>
      </c>
      <c r="BI144" s="3">
        <v>7</v>
      </c>
      <c r="BJ144" s="3">
        <v>25</v>
      </c>
      <c r="BK144" s="3" t="s">
        <v>127</v>
      </c>
      <c r="BL144" s="3" t="s">
        <v>307</v>
      </c>
    </row>
    <row r="145" spans="1:64" ht="12.75" customHeight="1">
      <c r="A145" s="3">
        <v>174</v>
      </c>
      <c r="B145" s="3">
        <v>0</v>
      </c>
      <c r="C145" s="3">
        <v>0</v>
      </c>
      <c r="D145" s="3">
        <v>0</v>
      </c>
      <c r="E145" s="3">
        <v>0</v>
      </c>
      <c r="F145" s="3">
        <v>0</v>
      </c>
      <c r="G145" s="3">
        <v>0</v>
      </c>
      <c r="H145" s="3">
        <v>0</v>
      </c>
      <c r="I145" s="3">
        <v>0</v>
      </c>
      <c r="J145" s="3">
        <v>1640</v>
      </c>
      <c r="K145" s="3">
        <v>0</v>
      </c>
      <c r="L145" s="3">
        <v>0</v>
      </c>
      <c r="M145" s="3">
        <v>0</v>
      </c>
      <c r="N145" s="3">
        <v>0</v>
      </c>
      <c r="O145" s="3">
        <v>0</v>
      </c>
      <c r="P145" s="3">
        <v>0</v>
      </c>
      <c r="Q145" s="3">
        <v>0</v>
      </c>
      <c r="R145" s="3">
        <v>0</v>
      </c>
      <c r="S145" s="3">
        <v>0</v>
      </c>
      <c r="T145" s="3">
        <v>0</v>
      </c>
      <c r="U145" s="3">
        <v>0</v>
      </c>
      <c r="V145" s="3">
        <v>0</v>
      </c>
      <c r="W145" s="3">
        <v>0</v>
      </c>
      <c r="X145" s="3">
        <v>0</v>
      </c>
      <c r="Y145" s="3">
        <v>0</v>
      </c>
      <c r="Z145" s="3">
        <v>0</v>
      </c>
      <c r="AA145" s="3">
        <v>0</v>
      </c>
      <c r="AB145" s="3">
        <v>0</v>
      </c>
      <c r="AC145" s="3">
        <v>0</v>
      </c>
      <c r="AD145" s="3">
        <v>0</v>
      </c>
      <c r="AE145" s="4">
        <v>43686.597280092603</v>
      </c>
      <c r="AF145" s="4">
        <v>43686.597280092603</v>
      </c>
      <c r="AG145" s="3">
        <v>1</v>
      </c>
      <c r="AH145" s="3">
        <v>1</v>
      </c>
      <c r="AI145" s="3">
        <v>2</v>
      </c>
      <c r="AJ145" s="3" t="s">
        <v>104</v>
      </c>
      <c r="AK145" s="3">
        <v>5</v>
      </c>
      <c r="AL145" s="3">
        <v>5</v>
      </c>
      <c r="AM145" s="3">
        <v>1</v>
      </c>
      <c r="AN145" s="3">
        <v>0</v>
      </c>
      <c r="AO145" s="3">
        <v>0</v>
      </c>
      <c r="AP145" s="3">
        <v>0</v>
      </c>
      <c r="AQ145" s="3">
        <v>0</v>
      </c>
      <c r="AR145" s="3">
        <v>0</v>
      </c>
      <c r="AS145" s="3">
        <v>0</v>
      </c>
      <c r="AT145" s="3">
        <v>0</v>
      </c>
      <c r="AU145" s="3">
        <v>0</v>
      </c>
      <c r="AV145" s="3">
        <v>0</v>
      </c>
      <c r="AW145" s="3"/>
      <c r="AX145" s="3">
        <v>1</v>
      </c>
      <c r="AY145" s="3">
        <v>0</v>
      </c>
      <c r="AZ145" s="3"/>
      <c r="BA145" s="3">
        <v>0</v>
      </c>
      <c r="BB145" s="3"/>
      <c r="BC145" s="3">
        <v>612302</v>
      </c>
      <c r="BD145" s="3" t="s">
        <v>612</v>
      </c>
      <c r="BE145" s="3" t="s">
        <v>613</v>
      </c>
      <c r="BF145" s="3" t="s">
        <v>403</v>
      </c>
      <c r="BG145" s="3" t="s">
        <v>185</v>
      </c>
      <c r="BH145" s="3">
        <v>17</v>
      </c>
      <c r="BI145" s="3">
        <v>4</v>
      </c>
      <c r="BJ145" s="3">
        <v>27</v>
      </c>
      <c r="BK145" s="3" t="s">
        <v>109</v>
      </c>
      <c r="BL145" s="3" t="s">
        <v>234</v>
      </c>
    </row>
    <row r="146" spans="1:64" ht="12.75" customHeight="1">
      <c r="A146" s="3">
        <v>97</v>
      </c>
      <c r="B146" s="3">
        <v>0</v>
      </c>
      <c r="C146" s="3">
        <v>0</v>
      </c>
      <c r="D146" s="3">
        <v>0</v>
      </c>
      <c r="E146" s="3">
        <v>0</v>
      </c>
      <c r="F146" s="3">
        <v>0</v>
      </c>
      <c r="G146" s="3">
        <v>0</v>
      </c>
      <c r="H146" s="3">
        <v>0</v>
      </c>
      <c r="I146" s="3">
        <v>0</v>
      </c>
      <c r="J146" s="3">
        <v>725</v>
      </c>
      <c r="K146" s="3">
        <v>0</v>
      </c>
      <c r="L146" s="3">
        <v>0</v>
      </c>
      <c r="M146" s="3">
        <v>0</v>
      </c>
      <c r="N146" s="3">
        <v>0</v>
      </c>
      <c r="O146" s="3">
        <v>0</v>
      </c>
      <c r="P146" s="3">
        <v>0</v>
      </c>
      <c r="Q146" s="3">
        <v>0</v>
      </c>
      <c r="R146" s="3">
        <v>0</v>
      </c>
      <c r="S146" s="3">
        <v>0</v>
      </c>
      <c r="T146" s="3">
        <v>0</v>
      </c>
      <c r="U146" s="3">
        <v>0</v>
      </c>
      <c r="V146" s="3">
        <v>0</v>
      </c>
      <c r="W146" s="3">
        <v>0</v>
      </c>
      <c r="X146" s="3">
        <v>0</v>
      </c>
      <c r="Y146" s="3">
        <v>0</v>
      </c>
      <c r="Z146" s="3">
        <v>0</v>
      </c>
      <c r="AA146" s="3">
        <v>0</v>
      </c>
      <c r="AB146" s="3">
        <v>0</v>
      </c>
      <c r="AC146" s="3">
        <v>0</v>
      </c>
      <c r="AD146" s="3">
        <v>0</v>
      </c>
      <c r="AE146" s="4">
        <v>43686.639351851903</v>
      </c>
      <c r="AF146" s="4">
        <v>43686.639351851903</v>
      </c>
      <c r="AG146" s="3">
        <v>1</v>
      </c>
      <c r="AH146" s="3">
        <v>1</v>
      </c>
      <c r="AI146" s="3">
        <v>2</v>
      </c>
      <c r="AJ146" s="3" t="s">
        <v>104</v>
      </c>
      <c r="AK146" s="3">
        <v>5</v>
      </c>
      <c r="AL146" s="3">
        <v>5</v>
      </c>
      <c r="AM146" s="3">
        <v>1</v>
      </c>
      <c r="AN146" s="3">
        <v>0</v>
      </c>
      <c r="AO146" s="3">
        <v>0</v>
      </c>
      <c r="AP146" s="3">
        <v>0</v>
      </c>
      <c r="AQ146" s="3">
        <v>0</v>
      </c>
      <c r="AR146" s="3">
        <v>0</v>
      </c>
      <c r="AS146" s="3">
        <v>0</v>
      </c>
      <c r="AT146" s="3">
        <v>0</v>
      </c>
      <c r="AU146" s="3">
        <v>0</v>
      </c>
      <c r="AV146" s="3">
        <v>0</v>
      </c>
      <c r="AW146" s="3"/>
      <c r="AX146" s="3">
        <v>1</v>
      </c>
      <c r="AY146" s="3">
        <v>0</v>
      </c>
      <c r="AZ146" s="3"/>
      <c r="BA146" s="3">
        <v>0</v>
      </c>
      <c r="BB146" s="3"/>
      <c r="BC146" s="3">
        <v>622165</v>
      </c>
      <c r="BD146" s="3" t="s">
        <v>238</v>
      </c>
      <c r="BE146" s="3" t="s">
        <v>614</v>
      </c>
      <c r="BF146" s="3" t="s">
        <v>98</v>
      </c>
      <c r="BG146" s="3" t="s">
        <v>615</v>
      </c>
      <c r="BH146" s="3">
        <v>12</v>
      </c>
      <c r="BI146" s="3">
        <v>4</v>
      </c>
      <c r="BJ146" s="3">
        <v>7</v>
      </c>
      <c r="BK146" s="3" t="s">
        <v>127</v>
      </c>
      <c r="BL146" s="3" t="s">
        <v>324</v>
      </c>
    </row>
    <row r="147" spans="1:64" ht="12.75" customHeight="1">
      <c r="A147" s="3">
        <v>201</v>
      </c>
      <c r="B147" s="3">
        <v>1</v>
      </c>
      <c r="C147" s="3">
        <v>0</v>
      </c>
      <c r="D147" s="3">
        <v>0</v>
      </c>
      <c r="E147" s="3">
        <v>0</v>
      </c>
      <c r="F147" s="3">
        <v>0</v>
      </c>
      <c r="G147" s="3">
        <v>0</v>
      </c>
      <c r="H147" s="3">
        <v>0</v>
      </c>
      <c r="I147" s="3">
        <v>0</v>
      </c>
      <c r="J147" s="3">
        <v>1388</v>
      </c>
      <c r="K147" s="3">
        <v>0</v>
      </c>
      <c r="L147" s="3">
        <v>0</v>
      </c>
      <c r="M147" s="3">
        <v>0</v>
      </c>
      <c r="N147" s="3">
        <v>0</v>
      </c>
      <c r="O147" s="3">
        <v>0</v>
      </c>
      <c r="P147" s="3">
        <v>0</v>
      </c>
      <c r="Q147" s="3">
        <v>0</v>
      </c>
      <c r="R147" s="3">
        <v>0</v>
      </c>
      <c r="S147" s="3">
        <v>0</v>
      </c>
      <c r="T147" s="3">
        <v>0</v>
      </c>
      <c r="U147" s="3">
        <v>0</v>
      </c>
      <c r="V147" s="3">
        <v>0</v>
      </c>
      <c r="W147" s="3">
        <v>0</v>
      </c>
      <c r="X147" s="3">
        <v>0</v>
      </c>
      <c r="Y147" s="3">
        <v>0</v>
      </c>
      <c r="Z147" s="3">
        <v>0</v>
      </c>
      <c r="AA147" s="3">
        <v>0</v>
      </c>
      <c r="AB147" s="3">
        <v>0</v>
      </c>
      <c r="AC147" s="3">
        <v>0</v>
      </c>
      <c r="AD147" s="3">
        <v>0</v>
      </c>
      <c r="AE147" s="4">
        <v>43686.6949537037</v>
      </c>
      <c r="AF147" s="4">
        <v>43686.6949537037</v>
      </c>
      <c r="AG147" s="3">
        <v>1</v>
      </c>
      <c r="AH147" s="3">
        <v>1</v>
      </c>
      <c r="AI147" s="3">
        <v>2</v>
      </c>
      <c r="AJ147" s="3" t="s">
        <v>111</v>
      </c>
      <c r="AK147" s="3">
        <v>5</v>
      </c>
      <c r="AL147" s="3">
        <v>5</v>
      </c>
      <c r="AM147" s="3">
        <v>0</v>
      </c>
      <c r="AN147" s="3">
        <v>0</v>
      </c>
      <c r="AO147" s="3">
        <v>0</v>
      </c>
      <c r="AP147" s="3">
        <v>0</v>
      </c>
      <c r="AQ147" s="3">
        <v>0</v>
      </c>
      <c r="AR147" s="3">
        <v>0</v>
      </c>
      <c r="AS147" s="3">
        <v>0</v>
      </c>
      <c r="AT147" s="3">
        <v>0</v>
      </c>
      <c r="AU147" s="3">
        <v>0</v>
      </c>
      <c r="AV147" s="3">
        <v>0</v>
      </c>
      <c r="AW147" s="3"/>
      <c r="AX147" s="3">
        <v>1</v>
      </c>
      <c r="AY147" s="3">
        <v>0</v>
      </c>
      <c r="AZ147" s="3"/>
      <c r="BA147" s="3">
        <v>0</v>
      </c>
      <c r="BB147" s="3" t="s">
        <v>616</v>
      </c>
      <c r="BC147" s="3">
        <v>619929</v>
      </c>
      <c r="BD147" s="3" t="s">
        <v>500</v>
      </c>
      <c r="BE147" s="3" t="s">
        <v>445</v>
      </c>
      <c r="BF147" s="3" t="s">
        <v>106</v>
      </c>
      <c r="BG147" s="3" t="s">
        <v>617</v>
      </c>
      <c r="BH147" s="3">
        <v>13</v>
      </c>
      <c r="BI147" s="3">
        <v>5</v>
      </c>
      <c r="BJ147" s="3">
        <v>20</v>
      </c>
      <c r="BK147" s="3" t="s">
        <v>109</v>
      </c>
      <c r="BL147" s="3" t="s">
        <v>123</v>
      </c>
    </row>
    <row r="148" spans="1:64" ht="12.75" customHeight="1">
      <c r="A148" s="3">
        <v>202</v>
      </c>
      <c r="B148" s="3">
        <v>0</v>
      </c>
      <c r="C148" s="3">
        <v>0</v>
      </c>
      <c r="D148" s="3">
        <v>0</v>
      </c>
      <c r="E148" s="3">
        <v>0</v>
      </c>
      <c r="F148" s="3">
        <v>0</v>
      </c>
      <c r="G148" s="3">
        <v>0</v>
      </c>
      <c r="H148" s="3">
        <v>0</v>
      </c>
      <c r="I148" s="3">
        <v>0</v>
      </c>
      <c r="J148" s="3">
        <v>2062</v>
      </c>
      <c r="K148" s="3">
        <v>0</v>
      </c>
      <c r="L148" s="3">
        <v>0</v>
      </c>
      <c r="M148" s="3">
        <v>0</v>
      </c>
      <c r="N148" s="3">
        <v>0</v>
      </c>
      <c r="O148" s="3">
        <v>0</v>
      </c>
      <c r="P148" s="3">
        <v>0</v>
      </c>
      <c r="Q148" s="3">
        <v>0</v>
      </c>
      <c r="R148" s="3">
        <v>0</v>
      </c>
      <c r="S148" s="3">
        <v>0</v>
      </c>
      <c r="T148" s="3">
        <v>0</v>
      </c>
      <c r="U148" s="3">
        <v>0</v>
      </c>
      <c r="V148" s="3">
        <v>0</v>
      </c>
      <c r="W148" s="3">
        <v>0</v>
      </c>
      <c r="X148" s="3">
        <v>0</v>
      </c>
      <c r="Y148" s="3">
        <v>0</v>
      </c>
      <c r="Z148" s="3">
        <v>0</v>
      </c>
      <c r="AA148" s="3">
        <v>0</v>
      </c>
      <c r="AB148" s="3">
        <v>0</v>
      </c>
      <c r="AC148" s="3">
        <v>0</v>
      </c>
      <c r="AD148" s="3">
        <v>0</v>
      </c>
      <c r="AE148" s="4">
        <v>43686.706666666701</v>
      </c>
      <c r="AF148" s="4">
        <v>43686.706666666701</v>
      </c>
      <c r="AG148" s="3">
        <v>1</v>
      </c>
      <c r="AH148" s="3">
        <v>1</v>
      </c>
      <c r="AI148" s="3">
        <v>0</v>
      </c>
      <c r="AJ148" s="3" t="s">
        <v>104</v>
      </c>
      <c r="AK148" s="3">
        <v>5</v>
      </c>
      <c r="AL148" s="3">
        <v>0</v>
      </c>
      <c r="AM148" s="3">
        <v>1</v>
      </c>
      <c r="AN148" s="3">
        <v>0</v>
      </c>
      <c r="AO148" s="3">
        <v>0</v>
      </c>
      <c r="AP148" s="3">
        <v>0</v>
      </c>
      <c r="AQ148" s="3">
        <v>0</v>
      </c>
      <c r="AR148" s="3">
        <v>0</v>
      </c>
      <c r="AS148" s="3">
        <v>0</v>
      </c>
      <c r="AT148" s="3">
        <v>0</v>
      </c>
      <c r="AU148" s="3">
        <v>0</v>
      </c>
      <c r="AV148" s="3">
        <v>0</v>
      </c>
      <c r="AW148" s="3"/>
      <c r="AX148" s="3">
        <v>1</v>
      </c>
      <c r="AY148" s="3">
        <v>0</v>
      </c>
      <c r="AZ148" s="3"/>
      <c r="BA148" s="3">
        <v>0</v>
      </c>
      <c r="BB148" s="3"/>
      <c r="BC148" s="3">
        <v>593687</v>
      </c>
      <c r="BD148" s="3" t="s">
        <v>304</v>
      </c>
      <c r="BE148" s="3" t="s">
        <v>618</v>
      </c>
      <c r="BF148" s="3" t="s">
        <v>100</v>
      </c>
      <c r="BG148" s="3" t="s">
        <v>299</v>
      </c>
      <c r="BH148" s="3">
        <v>18</v>
      </c>
      <c r="BI148" s="3">
        <v>0</v>
      </c>
      <c r="BJ148" s="3">
        <v>1</v>
      </c>
      <c r="BK148" s="3" t="s">
        <v>102</v>
      </c>
      <c r="BL148" s="3" t="s">
        <v>221</v>
      </c>
    </row>
    <row r="149" spans="1:64" ht="12.75" customHeight="1">
      <c r="A149" s="3">
        <v>203</v>
      </c>
      <c r="B149" s="3">
        <v>0</v>
      </c>
      <c r="C149" s="3">
        <v>0</v>
      </c>
      <c r="D149" s="3">
        <v>0</v>
      </c>
      <c r="E149" s="3">
        <v>0</v>
      </c>
      <c r="F149" s="3">
        <v>0</v>
      </c>
      <c r="G149" s="3">
        <v>0</v>
      </c>
      <c r="H149" s="3">
        <v>0</v>
      </c>
      <c r="I149" s="3">
        <v>0</v>
      </c>
      <c r="J149" s="3">
        <v>639</v>
      </c>
      <c r="K149" s="3">
        <v>0</v>
      </c>
      <c r="L149" s="3">
        <v>0</v>
      </c>
      <c r="M149" s="3">
        <v>0</v>
      </c>
      <c r="N149" s="3">
        <v>0</v>
      </c>
      <c r="O149" s="3">
        <v>0</v>
      </c>
      <c r="P149" s="3">
        <v>0</v>
      </c>
      <c r="Q149" s="3">
        <v>0</v>
      </c>
      <c r="R149" s="3">
        <v>0</v>
      </c>
      <c r="S149" s="3">
        <v>0</v>
      </c>
      <c r="T149" s="3">
        <v>0</v>
      </c>
      <c r="U149" s="3">
        <v>0</v>
      </c>
      <c r="V149" s="3">
        <v>0</v>
      </c>
      <c r="W149" s="3">
        <v>0</v>
      </c>
      <c r="X149" s="3">
        <v>0</v>
      </c>
      <c r="Y149" s="3">
        <v>0</v>
      </c>
      <c r="Z149" s="3">
        <v>0</v>
      </c>
      <c r="AA149" s="3">
        <v>0</v>
      </c>
      <c r="AB149" s="3">
        <v>0</v>
      </c>
      <c r="AC149" s="3">
        <v>0</v>
      </c>
      <c r="AD149" s="3">
        <v>0</v>
      </c>
      <c r="AE149" s="4">
        <v>43686.713240740697</v>
      </c>
      <c r="AF149" s="4">
        <v>43686.713240740697</v>
      </c>
      <c r="AG149" s="3">
        <v>1</v>
      </c>
      <c r="AH149" s="3">
        <v>1</v>
      </c>
      <c r="AI149" s="3">
        <v>1</v>
      </c>
      <c r="AJ149" s="3" t="s">
        <v>111</v>
      </c>
      <c r="AK149" s="3">
        <v>5</v>
      </c>
      <c r="AL149" s="3">
        <v>2</v>
      </c>
      <c r="AM149" s="3">
        <v>1</v>
      </c>
      <c r="AN149" s="3">
        <v>0</v>
      </c>
      <c r="AO149" s="3">
        <v>0</v>
      </c>
      <c r="AP149" s="3">
        <v>0</v>
      </c>
      <c r="AQ149" s="3">
        <v>0</v>
      </c>
      <c r="AR149" s="3">
        <v>0</v>
      </c>
      <c r="AS149" s="3">
        <v>0</v>
      </c>
      <c r="AT149" s="3">
        <v>0</v>
      </c>
      <c r="AU149" s="3">
        <v>0</v>
      </c>
      <c r="AV149" s="3">
        <v>0</v>
      </c>
      <c r="AW149" s="3"/>
      <c r="AX149" s="3">
        <v>1</v>
      </c>
      <c r="AY149" s="3">
        <v>0</v>
      </c>
      <c r="AZ149" s="3"/>
      <c r="BA149" s="3">
        <v>0</v>
      </c>
      <c r="BB149" s="3"/>
      <c r="BC149" s="3">
        <v>597007</v>
      </c>
      <c r="BD149" s="3" t="s">
        <v>354</v>
      </c>
      <c r="BE149" s="3" t="s">
        <v>619</v>
      </c>
      <c r="BF149" s="3" t="s">
        <v>132</v>
      </c>
      <c r="BG149" s="3" t="s">
        <v>620</v>
      </c>
      <c r="BH149" s="3">
        <v>17</v>
      </c>
      <c r="BI149" s="3">
        <v>9</v>
      </c>
      <c r="BJ149" s="3">
        <v>5</v>
      </c>
      <c r="BK149" s="3" t="s">
        <v>127</v>
      </c>
      <c r="BL149" s="3" t="s">
        <v>130</v>
      </c>
    </row>
    <row r="150" spans="1:64" ht="12.75" customHeight="1">
      <c r="A150" s="3">
        <v>204</v>
      </c>
      <c r="B150" s="3">
        <v>0</v>
      </c>
      <c r="C150" s="3">
        <v>0</v>
      </c>
      <c r="D150" s="3">
        <v>0</v>
      </c>
      <c r="E150" s="3">
        <v>0</v>
      </c>
      <c r="F150" s="3">
        <v>0</v>
      </c>
      <c r="G150" s="3">
        <v>0</v>
      </c>
      <c r="H150" s="3">
        <v>1</v>
      </c>
      <c r="I150" s="3">
        <v>5</v>
      </c>
      <c r="J150" s="3">
        <v>1028</v>
      </c>
      <c r="K150" s="3">
        <v>0</v>
      </c>
      <c r="L150" s="3">
        <v>0</v>
      </c>
      <c r="M150" s="3">
        <v>0</v>
      </c>
      <c r="N150" s="3">
        <v>0</v>
      </c>
      <c r="O150" s="3">
        <v>0</v>
      </c>
      <c r="P150" s="3">
        <v>0</v>
      </c>
      <c r="Q150" s="3">
        <v>0</v>
      </c>
      <c r="R150" s="3">
        <v>0</v>
      </c>
      <c r="S150" s="3">
        <v>0</v>
      </c>
      <c r="T150" s="3">
        <v>0</v>
      </c>
      <c r="U150" s="3">
        <v>0</v>
      </c>
      <c r="V150" s="3">
        <v>0</v>
      </c>
      <c r="W150" s="3">
        <v>0</v>
      </c>
      <c r="X150" s="3">
        <v>0</v>
      </c>
      <c r="Y150" s="3">
        <v>0</v>
      </c>
      <c r="Z150" s="3">
        <v>0</v>
      </c>
      <c r="AA150" s="3">
        <v>0</v>
      </c>
      <c r="AB150" s="3">
        <v>0</v>
      </c>
      <c r="AC150" s="3">
        <v>0</v>
      </c>
      <c r="AD150" s="3">
        <v>0</v>
      </c>
      <c r="AE150" s="4">
        <v>43686.718969907401</v>
      </c>
      <c r="AF150" s="4">
        <v>43686.718969907401</v>
      </c>
      <c r="AG150" s="3">
        <v>1</v>
      </c>
      <c r="AH150" s="3">
        <v>1</v>
      </c>
      <c r="AI150" s="3">
        <v>2</v>
      </c>
      <c r="AJ150" s="3" t="s">
        <v>104</v>
      </c>
      <c r="AK150" s="3">
        <v>5</v>
      </c>
      <c r="AL150" s="3">
        <v>5</v>
      </c>
      <c r="AM150" s="3">
        <v>1</v>
      </c>
      <c r="AN150" s="3">
        <v>0</v>
      </c>
      <c r="AO150" s="3">
        <v>0</v>
      </c>
      <c r="AP150" s="3">
        <v>0</v>
      </c>
      <c r="AQ150" s="3">
        <v>0</v>
      </c>
      <c r="AR150" s="3">
        <v>0</v>
      </c>
      <c r="AS150" s="3">
        <v>0</v>
      </c>
      <c r="AT150" s="3">
        <v>0</v>
      </c>
      <c r="AU150" s="3">
        <v>0</v>
      </c>
      <c r="AV150" s="3">
        <v>0</v>
      </c>
      <c r="AW150" s="3" t="s">
        <v>621</v>
      </c>
      <c r="AX150" s="3">
        <v>1</v>
      </c>
      <c r="AY150" s="3">
        <v>0</v>
      </c>
      <c r="AZ150" s="3"/>
      <c r="BA150" s="3">
        <v>0</v>
      </c>
      <c r="BB150" s="3" t="s">
        <v>622</v>
      </c>
      <c r="BC150" s="3">
        <v>614972</v>
      </c>
      <c r="BD150" s="3" t="s">
        <v>132</v>
      </c>
      <c r="BE150" s="3" t="s">
        <v>623</v>
      </c>
      <c r="BF150" s="3" t="s">
        <v>177</v>
      </c>
      <c r="BG150" s="3" t="s">
        <v>108</v>
      </c>
      <c r="BH150" s="3">
        <v>13</v>
      </c>
      <c r="BI150" s="3">
        <v>5</v>
      </c>
      <c r="BJ150" s="3">
        <v>15</v>
      </c>
      <c r="BK150" s="3" t="s">
        <v>102</v>
      </c>
      <c r="BL150" s="3" t="s">
        <v>624</v>
      </c>
    </row>
    <row r="151" spans="1:64" ht="12.75" customHeight="1">
      <c r="A151" s="3">
        <v>206</v>
      </c>
      <c r="B151" s="3">
        <v>0</v>
      </c>
      <c r="C151" s="3">
        <v>0</v>
      </c>
      <c r="D151" s="3">
        <v>0</v>
      </c>
      <c r="E151" s="3">
        <v>0</v>
      </c>
      <c r="F151" s="3">
        <v>0</v>
      </c>
      <c r="G151" s="3">
        <v>0</v>
      </c>
      <c r="H151" s="3">
        <v>0</v>
      </c>
      <c r="I151" s="3">
        <v>0</v>
      </c>
      <c r="J151" s="3">
        <v>994</v>
      </c>
      <c r="K151" s="3">
        <v>0</v>
      </c>
      <c r="L151" s="3">
        <v>0</v>
      </c>
      <c r="M151" s="3">
        <v>0</v>
      </c>
      <c r="N151" s="3">
        <v>0</v>
      </c>
      <c r="O151" s="3">
        <v>0</v>
      </c>
      <c r="P151" s="3">
        <v>0</v>
      </c>
      <c r="Q151" s="3">
        <v>0</v>
      </c>
      <c r="R151" s="3">
        <v>0</v>
      </c>
      <c r="S151" s="3">
        <v>0</v>
      </c>
      <c r="T151" s="3">
        <v>0</v>
      </c>
      <c r="U151" s="3">
        <v>0</v>
      </c>
      <c r="V151" s="3">
        <v>0</v>
      </c>
      <c r="W151" s="3">
        <v>0</v>
      </c>
      <c r="X151" s="3">
        <v>0</v>
      </c>
      <c r="Y151" s="3">
        <v>0</v>
      </c>
      <c r="Z151" s="3">
        <v>0</v>
      </c>
      <c r="AA151" s="3">
        <v>0</v>
      </c>
      <c r="AB151" s="3">
        <v>0</v>
      </c>
      <c r="AC151" s="3">
        <v>0</v>
      </c>
      <c r="AD151" s="3">
        <v>0</v>
      </c>
      <c r="AE151" s="4">
        <v>43686.722118055601</v>
      </c>
      <c r="AF151" s="4">
        <v>43686.722118055601</v>
      </c>
      <c r="AG151" s="3">
        <v>1</v>
      </c>
      <c r="AH151" s="3">
        <v>0</v>
      </c>
      <c r="AI151" s="3">
        <v>0</v>
      </c>
      <c r="AJ151" s="3" t="s">
        <v>104</v>
      </c>
      <c r="AK151" s="3">
        <v>5</v>
      </c>
      <c r="AL151" s="3">
        <v>0</v>
      </c>
      <c r="AM151" s="3">
        <v>0</v>
      </c>
      <c r="AN151" s="3">
        <v>0</v>
      </c>
      <c r="AO151" s="3">
        <v>0</v>
      </c>
      <c r="AP151" s="3">
        <v>0</v>
      </c>
      <c r="AQ151" s="3">
        <v>0</v>
      </c>
      <c r="AR151" s="3">
        <v>0</v>
      </c>
      <c r="AS151" s="3">
        <v>0</v>
      </c>
      <c r="AT151" s="3">
        <v>0</v>
      </c>
      <c r="AU151" s="3">
        <v>0</v>
      </c>
      <c r="AV151" s="3">
        <v>0</v>
      </c>
      <c r="AW151" s="3"/>
      <c r="AX151" s="3">
        <v>1</v>
      </c>
      <c r="AY151" s="3">
        <v>0</v>
      </c>
      <c r="AZ151" s="3"/>
      <c r="BA151" s="3">
        <v>0</v>
      </c>
      <c r="BB151" s="3" t="s">
        <v>625</v>
      </c>
      <c r="BC151" s="3">
        <v>610129</v>
      </c>
      <c r="BD151" s="3" t="s">
        <v>321</v>
      </c>
      <c r="BE151" s="3" t="s">
        <v>626</v>
      </c>
      <c r="BF151" s="3" t="s">
        <v>627</v>
      </c>
      <c r="BG151" s="3" t="s">
        <v>227</v>
      </c>
      <c r="BH151" s="3">
        <v>15</v>
      </c>
      <c r="BI151" s="3">
        <v>3</v>
      </c>
      <c r="BJ151" s="3">
        <v>27</v>
      </c>
      <c r="BK151" s="3" t="s">
        <v>102</v>
      </c>
      <c r="BL151" s="3" t="s">
        <v>234</v>
      </c>
    </row>
    <row r="152" spans="1:64" ht="12.75" customHeight="1">
      <c r="A152" s="3">
        <v>207</v>
      </c>
      <c r="B152" s="3">
        <v>0</v>
      </c>
      <c r="C152" s="3">
        <v>0</v>
      </c>
      <c r="D152" s="3">
        <v>0</v>
      </c>
      <c r="E152" s="3">
        <v>0</v>
      </c>
      <c r="F152" s="3">
        <v>0</v>
      </c>
      <c r="G152" s="3">
        <v>0</v>
      </c>
      <c r="H152" s="3">
        <v>0</v>
      </c>
      <c r="I152" s="3">
        <v>0</v>
      </c>
      <c r="J152" s="3">
        <v>2166</v>
      </c>
      <c r="K152" s="3">
        <v>0</v>
      </c>
      <c r="L152" s="3">
        <v>0</v>
      </c>
      <c r="M152" s="3">
        <v>0</v>
      </c>
      <c r="N152" s="3">
        <v>0</v>
      </c>
      <c r="O152" s="3">
        <v>0</v>
      </c>
      <c r="P152" s="3">
        <v>0</v>
      </c>
      <c r="Q152" s="3">
        <v>0</v>
      </c>
      <c r="R152" s="3">
        <v>0</v>
      </c>
      <c r="S152" s="3">
        <v>0</v>
      </c>
      <c r="T152" s="3">
        <v>0</v>
      </c>
      <c r="U152" s="3">
        <v>0</v>
      </c>
      <c r="V152" s="3">
        <v>0</v>
      </c>
      <c r="W152" s="3">
        <v>0</v>
      </c>
      <c r="X152" s="3">
        <v>0</v>
      </c>
      <c r="Y152" s="3">
        <v>0</v>
      </c>
      <c r="Z152" s="3">
        <v>0</v>
      </c>
      <c r="AA152" s="3">
        <v>0</v>
      </c>
      <c r="AB152" s="3">
        <v>0</v>
      </c>
      <c r="AC152" s="3">
        <v>0</v>
      </c>
      <c r="AD152" s="3">
        <v>0</v>
      </c>
      <c r="AE152" s="4">
        <v>43686.838113425903</v>
      </c>
      <c r="AF152" s="4">
        <v>43686.838113425903</v>
      </c>
      <c r="AG152" s="3">
        <v>1</v>
      </c>
      <c r="AH152" s="3">
        <v>2</v>
      </c>
      <c r="AI152" s="3">
        <v>2</v>
      </c>
      <c r="AJ152" s="3" t="s">
        <v>628</v>
      </c>
      <c r="AK152" s="3">
        <v>0</v>
      </c>
      <c r="AL152" s="3">
        <v>0</v>
      </c>
      <c r="AM152" s="3">
        <v>0</v>
      </c>
      <c r="AN152" s="3">
        <v>0</v>
      </c>
      <c r="AO152" s="3">
        <v>0</v>
      </c>
      <c r="AP152" s="3">
        <v>0</v>
      </c>
      <c r="AQ152" s="3">
        <v>0</v>
      </c>
      <c r="AR152" s="3">
        <v>0</v>
      </c>
      <c r="AS152" s="3">
        <v>0</v>
      </c>
      <c r="AT152" s="3">
        <v>0</v>
      </c>
      <c r="AU152" s="3">
        <v>0</v>
      </c>
      <c r="AV152" s="3">
        <v>0</v>
      </c>
      <c r="AW152" s="3"/>
      <c r="AX152" s="3">
        <v>1</v>
      </c>
      <c r="AY152" s="3">
        <v>0</v>
      </c>
      <c r="AZ152" s="3"/>
      <c r="BA152" s="3">
        <v>0</v>
      </c>
      <c r="BB152" s="3"/>
      <c r="BC152" s="3">
        <v>618024</v>
      </c>
      <c r="BD152" s="3" t="s">
        <v>629</v>
      </c>
      <c r="BE152" s="3" t="s">
        <v>630</v>
      </c>
      <c r="BF152" s="3" t="s">
        <v>318</v>
      </c>
      <c r="BG152" s="3" t="s">
        <v>337</v>
      </c>
      <c r="BH152" s="3">
        <v>12</v>
      </c>
      <c r="BI152" s="3">
        <v>7</v>
      </c>
      <c r="BJ152" s="3">
        <v>6</v>
      </c>
      <c r="BK152" s="3" t="s">
        <v>102</v>
      </c>
      <c r="BL152" s="3" t="s">
        <v>304</v>
      </c>
    </row>
    <row r="153" spans="1:64" ht="12.75" customHeight="1">
      <c r="A153" s="3">
        <v>178</v>
      </c>
      <c r="B153" s="3">
        <v>0</v>
      </c>
      <c r="C153" s="3">
        <v>0</v>
      </c>
      <c r="D153" s="3">
        <v>0</v>
      </c>
      <c r="E153" s="3">
        <v>0</v>
      </c>
      <c r="F153" s="3">
        <v>0</v>
      </c>
      <c r="G153" s="3">
        <v>0</v>
      </c>
      <c r="H153" s="3">
        <v>0</v>
      </c>
      <c r="I153" s="3">
        <v>0</v>
      </c>
      <c r="J153" s="3">
        <v>420</v>
      </c>
      <c r="K153" s="3">
        <v>0</v>
      </c>
      <c r="L153" s="3">
        <v>0</v>
      </c>
      <c r="M153" s="3">
        <v>0</v>
      </c>
      <c r="N153" s="3">
        <v>0</v>
      </c>
      <c r="O153" s="3">
        <v>0</v>
      </c>
      <c r="P153" s="3">
        <v>0</v>
      </c>
      <c r="Q153" s="3">
        <v>0</v>
      </c>
      <c r="R153" s="3">
        <v>0</v>
      </c>
      <c r="S153" s="3">
        <v>0</v>
      </c>
      <c r="T153" s="3">
        <v>0</v>
      </c>
      <c r="U153" s="3">
        <v>0</v>
      </c>
      <c r="V153" s="3">
        <v>0</v>
      </c>
      <c r="W153" s="3">
        <v>0</v>
      </c>
      <c r="X153" s="3">
        <v>0</v>
      </c>
      <c r="Y153" s="3">
        <v>0</v>
      </c>
      <c r="Z153" s="3">
        <v>0</v>
      </c>
      <c r="AA153" s="3">
        <v>0</v>
      </c>
      <c r="AB153" s="3">
        <v>0</v>
      </c>
      <c r="AC153" s="3">
        <v>0</v>
      </c>
      <c r="AD153" s="3">
        <v>0</v>
      </c>
      <c r="AE153" s="4">
        <v>43686.968518518501</v>
      </c>
      <c r="AF153" s="4">
        <v>43686.968518518501</v>
      </c>
      <c r="AG153" s="3">
        <v>1</v>
      </c>
      <c r="AH153" s="3">
        <v>1</v>
      </c>
      <c r="AI153" s="3">
        <v>1</v>
      </c>
      <c r="AJ153" s="3" t="s">
        <v>631</v>
      </c>
      <c r="AK153" s="3">
        <v>5</v>
      </c>
      <c r="AL153" s="3">
        <v>5</v>
      </c>
      <c r="AM153" s="3">
        <v>1</v>
      </c>
      <c r="AN153" s="3">
        <v>0</v>
      </c>
      <c r="AO153" s="3">
        <v>0</v>
      </c>
      <c r="AP153" s="3">
        <v>0</v>
      </c>
      <c r="AQ153" s="3">
        <v>0</v>
      </c>
      <c r="AR153" s="3">
        <v>0</v>
      </c>
      <c r="AS153" s="3">
        <v>0</v>
      </c>
      <c r="AT153" s="3">
        <v>0</v>
      </c>
      <c r="AU153" s="3">
        <v>0</v>
      </c>
      <c r="AV153" s="3">
        <v>0</v>
      </c>
      <c r="AW153" s="3"/>
      <c r="AX153" s="3">
        <v>1</v>
      </c>
      <c r="AY153" s="3">
        <v>0</v>
      </c>
      <c r="AZ153" s="3"/>
      <c r="BA153" s="3">
        <v>0</v>
      </c>
      <c r="BB153" s="3"/>
      <c r="BC153" s="3">
        <v>618513</v>
      </c>
      <c r="BD153" s="3" t="s">
        <v>239</v>
      </c>
      <c r="BE153" s="3" t="s">
        <v>632</v>
      </c>
      <c r="BF153" s="3" t="s">
        <v>100</v>
      </c>
      <c r="BG153" s="3" t="s">
        <v>633</v>
      </c>
      <c r="BH153" s="3">
        <v>12</v>
      </c>
      <c r="BI153" s="3">
        <v>3</v>
      </c>
      <c r="BJ153" s="3">
        <v>11</v>
      </c>
      <c r="BK153" s="3" t="s">
        <v>102</v>
      </c>
      <c r="BL153" s="3" t="s">
        <v>134</v>
      </c>
    </row>
    <row r="154" spans="1:64" ht="12.75" customHeight="1">
      <c r="A154" s="3">
        <v>208</v>
      </c>
      <c r="B154" s="3">
        <v>0</v>
      </c>
      <c r="C154" s="3">
        <v>0</v>
      </c>
      <c r="D154" s="3">
        <v>0</v>
      </c>
      <c r="E154" s="3">
        <v>0</v>
      </c>
      <c r="F154" s="3">
        <v>0</v>
      </c>
      <c r="G154" s="3">
        <v>0</v>
      </c>
      <c r="H154" s="3">
        <v>0</v>
      </c>
      <c r="I154" s="3">
        <v>0</v>
      </c>
      <c r="J154" s="3">
        <v>906</v>
      </c>
      <c r="K154" s="3">
        <v>0</v>
      </c>
      <c r="L154" s="3">
        <v>0</v>
      </c>
      <c r="M154" s="3">
        <v>0</v>
      </c>
      <c r="N154" s="3">
        <v>0</v>
      </c>
      <c r="O154" s="3">
        <v>0</v>
      </c>
      <c r="P154" s="3">
        <v>0</v>
      </c>
      <c r="Q154" s="3">
        <v>0</v>
      </c>
      <c r="R154" s="3">
        <v>0</v>
      </c>
      <c r="S154" s="3">
        <v>0</v>
      </c>
      <c r="T154" s="3">
        <v>0</v>
      </c>
      <c r="U154" s="3">
        <v>0</v>
      </c>
      <c r="V154" s="3">
        <v>0</v>
      </c>
      <c r="W154" s="3">
        <v>0</v>
      </c>
      <c r="X154" s="3">
        <v>0</v>
      </c>
      <c r="Y154" s="3">
        <v>0</v>
      </c>
      <c r="Z154" s="3">
        <v>0</v>
      </c>
      <c r="AA154" s="3">
        <v>0</v>
      </c>
      <c r="AB154" s="3">
        <v>0</v>
      </c>
      <c r="AC154" s="3">
        <v>0</v>
      </c>
      <c r="AD154" s="3">
        <v>0</v>
      </c>
      <c r="AE154" s="4">
        <v>43686.980208333298</v>
      </c>
      <c r="AF154" s="4">
        <v>43686.980208333298</v>
      </c>
      <c r="AG154" s="3">
        <v>1</v>
      </c>
      <c r="AH154" s="3">
        <v>1</v>
      </c>
      <c r="AI154" s="3">
        <v>3</v>
      </c>
      <c r="AJ154" s="3" t="s">
        <v>111</v>
      </c>
      <c r="AK154" s="3">
        <v>5</v>
      </c>
      <c r="AL154" s="3">
        <v>5</v>
      </c>
      <c r="AM154" s="3">
        <v>1</v>
      </c>
      <c r="AN154" s="3">
        <v>0</v>
      </c>
      <c r="AO154" s="3">
        <v>0</v>
      </c>
      <c r="AP154" s="3">
        <v>0</v>
      </c>
      <c r="AQ154" s="3">
        <v>0</v>
      </c>
      <c r="AR154" s="3">
        <v>0</v>
      </c>
      <c r="AS154" s="3">
        <v>0</v>
      </c>
      <c r="AT154" s="3">
        <v>0</v>
      </c>
      <c r="AU154" s="3">
        <v>0</v>
      </c>
      <c r="AV154" s="3">
        <v>0</v>
      </c>
      <c r="AW154" s="3"/>
      <c r="AX154" s="3">
        <v>1</v>
      </c>
      <c r="AY154" s="3">
        <v>0</v>
      </c>
      <c r="AZ154" s="3"/>
      <c r="BA154" s="3">
        <v>0</v>
      </c>
      <c r="BB154" s="3" t="s">
        <v>634</v>
      </c>
      <c r="BC154" s="3">
        <v>209120</v>
      </c>
      <c r="BD154" s="3" t="s">
        <v>144</v>
      </c>
      <c r="BE154" s="3" t="s">
        <v>635</v>
      </c>
      <c r="BF154" s="3" t="s">
        <v>311</v>
      </c>
      <c r="BG154" s="3" t="s">
        <v>636</v>
      </c>
      <c r="BH154" s="3">
        <v>14</v>
      </c>
      <c r="BI154" s="3">
        <v>0</v>
      </c>
      <c r="BJ154" s="3">
        <v>20</v>
      </c>
      <c r="BK154" s="3" t="s">
        <v>172</v>
      </c>
      <c r="BL154" s="3" t="s">
        <v>193</v>
      </c>
    </row>
    <row r="155" spans="1:64" ht="12.75" customHeight="1">
      <c r="A155" s="3">
        <v>209</v>
      </c>
      <c r="B155" s="3">
        <v>0</v>
      </c>
      <c r="C155" s="3">
        <v>0</v>
      </c>
      <c r="D155" s="3">
        <v>0</v>
      </c>
      <c r="E155" s="3">
        <v>0</v>
      </c>
      <c r="F155" s="3">
        <v>0</v>
      </c>
      <c r="G155" s="3">
        <v>0</v>
      </c>
      <c r="H155" s="3">
        <v>0</v>
      </c>
      <c r="I155" s="3">
        <v>0</v>
      </c>
      <c r="J155" s="3">
        <v>1474</v>
      </c>
      <c r="K155" s="3">
        <v>0</v>
      </c>
      <c r="L155" s="3">
        <v>0</v>
      </c>
      <c r="M155" s="3">
        <v>0</v>
      </c>
      <c r="N155" s="3">
        <v>0</v>
      </c>
      <c r="O155" s="3">
        <v>0</v>
      </c>
      <c r="P155" s="3">
        <v>0</v>
      </c>
      <c r="Q155" s="3">
        <v>0</v>
      </c>
      <c r="R155" s="3">
        <v>0</v>
      </c>
      <c r="S155" s="3">
        <v>0</v>
      </c>
      <c r="T155" s="3">
        <v>0</v>
      </c>
      <c r="U155" s="3">
        <v>0</v>
      </c>
      <c r="V155" s="3">
        <v>0</v>
      </c>
      <c r="W155" s="3">
        <v>0</v>
      </c>
      <c r="X155" s="3">
        <v>0</v>
      </c>
      <c r="Y155" s="3">
        <v>0</v>
      </c>
      <c r="Z155" s="3">
        <v>0</v>
      </c>
      <c r="AA155" s="3">
        <v>0</v>
      </c>
      <c r="AB155" s="3">
        <v>0</v>
      </c>
      <c r="AC155" s="3">
        <v>0</v>
      </c>
      <c r="AD155" s="3">
        <v>0</v>
      </c>
      <c r="AE155" s="4">
        <v>43686.995613425897</v>
      </c>
      <c r="AF155" s="4">
        <v>43686.995613425897</v>
      </c>
      <c r="AG155" s="3">
        <v>1</v>
      </c>
      <c r="AH155" s="3">
        <v>0</v>
      </c>
      <c r="AI155" s="3">
        <v>0</v>
      </c>
      <c r="AJ155" s="3"/>
      <c r="AK155" s="3">
        <v>5</v>
      </c>
      <c r="AL155" s="3">
        <v>0</v>
      </c>
      <c r="AM155" s="3">
        <v>1</v>
      </c>
      <c r="AN155" s="3">
        <v>0</v>
      </c>
      <c r="AO155" s="3">
        <v>0</v>
      </c>
      <c r="AP155" s="3">
        <v>0</v>
      </c>
      <c r="AQ155" s="3">
        <v>0</v>
      </c>
      <c r="AR155" s="3">
        <v>0</v>
      </c>
      <c r="AS155" s="3">
        <v>0</v>
      </c>
      <c r="AT155" s="3">
        <v>0</v>
      </c>
      <c r="AU155" s="3">
        <v>0</v>
      </c>
      <c r="AV155" s="3">
        <v>0</v>
      </c>
      <c r="AW155" s="3"/>
      <c r="AX155" s="3">
        <v>1</v>
      </c>
      <c r="AY155" s="3">
        <v>0</v>
      </c>
      <c r="AZ155" s="3"/>
      <c r="BA155" s="3">
        <v>0</v>
      </c>
      <c r="BB155" s="3"/>
      <c r="BC155" s="3">
        <v>606307</v>
      </c>
      <c r="BD155" s="3" t="s">
        <v>103</v>
      </c>
      <c r="BE155" s="3" t="s">
        <v>637</v>
      </c>
      <c r="BF155" s="3" t="s">
        <v>219</v>
      </c>
      <c r="BG155" s="3" t="s">
        <v>638</v>
      </c>
      <c r="BH155" s="3">
        <v>16</v>
      </c>
      <c r="BI155" s="3">
        <v>5</v>
      </c>
      <c r="BJ155" s="3">
        <v>4</v>
      </c>
      <c r="BK155" s="3" t="s">
        <v>127</v>
      </c>
      <c r="BL155" s="3" t="s">
        <v>639</v>
      </c>
    </row>
    <row r="156" spans="1:64" ht="12.75" customHeight="1">
      <c r="A156" s="3">
        <v>210</v>
      </c>
      <c r="B156" s="3">
        <v>0</v>
      </c>
      <c r="C156" s="3">
        <v>0</v>
      </c>
      <c r="D156" s="3">
        <v>0</v>
      </c>
      <c r="E156" s="3">
        <v>0</v>
      </c>
      <c r="F156" s="3">
        <v>0</v>
      </c>
      <c r="G156" s="3">
        <v>0</v>
      </c>
      <c r="H156" s="3">
        <v>0</v>
      </c>
      <c r="I156" s="3">
        <v>0</v>
      </c>
      <c r="J156" s="3">
        <v>1737</v>
      </c>
      <c r="K156" s="3">
        <v>0</v>
      </c>
      <c r="L156" s="3">
        <v>0</v>
      </c>
      <c r="M156" s="3">
        <v>0</v>
      </c>
      <c r="N156" s="3">
        <v>0</v>
      </c>
      <c r="O156" s="3">
        <v>0</v>
      </c>
      <c r="P156" s="3">
        <v>0</v>
      </c>
      <c r="Q156" s="3">
        <v>0</v>
      </c>
      <c r="R156" s="3">
        <v>0</v>
      </c>
      <c r="S156" s="3">
        <v>0</v>
      </c>
      <c r="T156" s="3">
        <v>0</v>
      </c>
      <c r="U156" s="3">
        <v>0</v>
      </c>
      <c r="V156" s="3">
        <v>0</v>
      </c>
      <c r="W156" s="3">
        <v>0</v>
      </c>
      <c r="X156" s="3">
        <v>0</v>
      </c>
      <c r="Y156" s="3">
        <v>0</v>
      </c>
      <c r="Z156" s="3">
        <v>0</v>
      </c>
      <c r="AA156" s="3">
        <v>0</v>
      </c>
      <c r="AB156" s="3">
        <v>0</v>
      </c>
      <c r="AC156" s="3">
        <v>0</v>
      </c>
      <c r="AD156" s="3">
        <v>0</v>
      </c>
      <c r="AE156" s="4">
        <v>43687.395046296297</v>
      </c>
      <c r="AF156" s="4">
        <v>43687.395046296297</v>
      </c>
      <c r="AG156" s="3">
        <v>1</v>
      </c>
      <c r="AH156" s="3">
        <v>1</v>
      </c>
      <c r="AI156" s="3">
        <v>1</v>
      </c>
      <c r="AJ156" s="3" t="s">
        <v>640</v>
      </c>
      <c r="AK156" s="3">
        <v>5</v>
      </c>
      <c r="AL156" s="3">
        <v>5</v>
      </c>
      <c r="AM156" s="3">
        <v>1</v>
      </c>
      <c r="AN156" s="3">
        <v>0</v>
      </c>
      <c r="AO156" s="3">
        <v>0</v>
      </c>
      <c r="AP156" s="3">
        <v>0</v>
      </c>
      <c r="AQ156" s="3">
        <v>0</v>
      </c>
      <c r="AR156" s="3">
        <v>0</v>
      </c>
      <c r="AS156" s="3">
        <v>0</v>
      </c>
      <c r="AT156" s="3">
        <v>0</v>
      </c>
      <c r="AU156" s="3">
        <v>0</v>
      </c>
      <c r="AV156" s="3">
        <v>0</v>
      </c>
      <c r="AW156" s="3"/>
      <c r="AX156" s="3">
        <v>1</v>
      </c>
      <c r="AY156" s="3">
        <v>0</v>
      </c>
      <c r="AZ156" s="3"/>
      <c r="BA156" s="3">
        <v>0</v>
      </c>
      <c r="BB156" s="3"/>
      <c r="BC156" s="3">
        <v>607281</v>
      </c>
      <c r="BD156" s="3" t="s">
        <v>239</v>
      </c>
      <c r="BE156" s="3" t="s">
        <v>507</v>
      </c>
      <c r="BF156" s="3" t="s">
        <v>160</v>
      </c>
      <c r="BG156" s="3" t="s">
        <v>363</v>
      </c>
      <c r="BH156" s="3">
        <v>15</v>
      </c>
      <c r="BI156" s="3">
        <v>8</v>
      </c>
      <c r="BJ156" s="3">
        <v>25</v>
      </c>
      <c r="BK156" s="3" t="s">
        <v>102</v>
      </c>
      <c r="BL156" s="3" t="s">
        <v>193</v>
      </c>
    </row>
    <row r="157" spans="1:64" ht="12.75" customHeight="1">
      <c r="A157" s="3">
        <v>211</v>
      </c>
      <c r="B157" s="3">
        <v>0</v>
      </c>
      <c r="C157" s="3">
        <v>0</v>
      </c>
      <c r="D157" s="3">
        <v>0</v>
      </c>
      <c r="E157" s="3">
        <v>0</v>
      </c>
      <c r="F157" s="3">
        <v>0</v>
      </c>
      <c r="G157" s="3">
        <v>0</v>
      </c>
      <c r="H157" s="3">
        <v>0</v>
      </c>
      <c r="I157" s="3">
        <v>0</v>
      </c>
      <c r="J157" s="3">
        <v>2210</v>
      </c>
      <c r="K157" s="3">
        <v>0</v>
      </c>
      <c r="L157" s="3">
        <v>0</v>
      </c>
      <c r="M157" s="3">
        <v>0</v>
      </c>
      <c r="N157" s="3">
        <v>0</v>
      </c>
      <c r="O157" s="3">
        <v>0</v>
      </c>
      <c r="P157" s="3">
        <v>0</v>
      </c>
      <c r="Q157" s="3">
        <v>0</v>
      </c>
      <c r="R157" s="3">
        <v>0</v>
      </c>
      <c r="S157" s="3">
        <v>0</v>
      </c>
      <c r="T157" s="3">
        <v>0</v>
      </c>
      <c r="U157" s="3">
        <v>0</v>
      </c>
      <c r="V157" s="3">
        <v>0</v>
      </c>
      <c r="W157" s="3">
        <v>0</v>
      </c>
      <c r="X157" s="3">
        <v>0</v>
      </c>
      <c r="Y157" s="3">
        <v>0</v>
      </c>
      <c r="Z157" s="3">
        <v>0</v>
      </c>
      <c r="AA157" s="3">
        <v>0</v>
      </c>
      <c r="AB157" s="3">
        <v>0</v>
      </c>
      <c r="AC157" s="3">
        <v>0</v>
      </c>
      <c r="AD157" s="3">
        <v>0</v>
      </c>
      <c r="AE157" s="4">
        <v>43687.430486111101</v>
      </c>
      <c r="AF157" s="4">
        <v>43687.430486111101</v>
      </c>
      <c r="AG157" s="3">
        <v>1</v>
      </c>
      <c r="AH157" s="3">
        <v>1</v>
      </c>
      <c r="AI157" s="3">
        <v>1</v>
      </c>
      <c r="AJ157" s="3" t="s">
        <v>135</v>
      </c>
      <c r="AK157" s="3">
        <v>1</v>
      </c>
      <c r="AL157" s="3">
        <v>1</v>
      </c>
      <c r="AM157" s="3">
        <v>0</v>
      </c>
      <c r="AN157" s="3">
        <v>0</v>
      </c>
      <c r="AO157" s="3">
        <v>0</v>
      </c>
      <c r="AP157" s="3">
        <v>0</v>
      </c>
      <c r="AQ157" s="3">
        <v>0</v>
      </c>
      <c r="AR157" s="3">
        <v>0</v>
      </c>
      <c r="AS157" s="3">
        <v>0</v>
      </c>
      <c r="AT157" s="3">
        <v>0</v>
      </c>
      <c r="AU157" s="3">
        <v>0</v>
      </c>
      <c r="AV157" s="3">
        <v>0</v>
      </c>
      <c r="AW157" s="3" t="s">
        <v>641</v>
      </c>
      <c r="AX157" s="3">
        <v>1</v>
      </c>
      <c r="AY157" s="3">
        <v>0</v>
      </c>
      <c r="AZ157" s="3"/>
      <c r="BA157" s="3">
        <v>0</v>
      </c>
      <c r="BB157" s="3" t="s">
        <v>642</v>
      </c>
      <c r="BC157" s="3">
        <v>615358</v>
      </c>
      <c r="BD157" s="3" t="s">
        <v>367</v>
      </c>
      <c r="BE157" s="3" t="s">
        <v>643</v>
      </c>
      <c r="BF157" s="3" t="s">
        <v>311</v>
      </c>
      <c r="BG157" s="3" t="s">
        <v>337</v>
      </c>
      <c r="BH157" s="3">
        <v>14</v>
      </c>
      <c r="BI157" s="3">
        <v>2</v>
      </c>
      <c r="BJ157" s="3">
        <v>19</v>
      </c>
      <c r="BK157" s="3" t="s">
        <v>127</v>
      </c>
      <c r="BL157" s="3" t="s">
        <v>149</v>
      </c>
    </row>
    <row r="158" spans="1:64" ht="12.75" customHeight="1">
      <c r="A158" s="3">
        <v>78</v>
      </c>
      <c r="B158" s="3">
        <v>0</v>
      </c>
      <c r="C158" s="3">
        <v>0</v>
      </c>
      <c r="D158" s="3">
        <v>0</v>
      </c>
      <c r="E158" s="3">
        <v>0</v>
      </c>
      <c r="F158" s="3">
        <v>0</v>
      </c>
      <c r="G158" s="3">
        <v>0</v>
      </c>
      <c r="H158" s="3">
        <v>0</v>
      </c>
      <c r="I158" s="3">
        <v>0</v>
      </c>
      <c r="J158" s="3">
        <v>324</v>
      </c>
      <c r="K158" s="3">
        <v>0</v>
      </c>
      <c r="L158" s="3">
        <v>0</v>
      </c>
      <c r="M158" s="3">
        <v>0</v>
      </c>
      <c r="N158" s="3">
        <v>0</v>
      </c>
      <c r="O158" s="3">
        <v>0</v>
      </c>
      <c r="P158" s="3">
        <v>0</v>
      </c>
      <c r="Q158" s="3">
        <v>0</v>
      </c>
      <c r="R158" s="3">
        <v>0</v>
      </c>
      <c r="S158" s="3">
        <v>0</v>
      </c>
      <c r="T158" s="3">
        <v>0</v>
      </c>
      <c r="U158" s="3">
        <v>0</v>
      </c>
      <c r="V158" s="3">
        <v>0</v>
      </c>
      <c r="W158" s="3">
        <v>0</v>
      </c>
      <c r="X158" s="3">
        <v>0</v>
      </c>
      <c r="Y158" s="3">
        <v>0</v>
      </c>
      <c r="Z158" s="3">
        <v>0</v>
      </c>
      <c r="AA158" s="3">
        <v>0</v>
      </c>
      <c r="AB158" s="3">
        <v>0</v>
      </c>
      <c r="AC158" s="3">
        <v>0</v>
      </c>
      <c r="AD158" s="3">
        <v>0</v>
      </c>
      <c r="AE158" s="4">
        <v>43687.527604166702</v>
      </c>
      <c r="AF158" s="4">
        <v>43687.527604166702</v>
      </c>
      <c r="AG158" s="3">
        <v>1</v>
      </c>
      <c r="AH158" s="3">
        <v>1</v>
      </c>
      <c r="AI158" s="3">
        <v>2</v>
      </c>
      <c r="AJ158" s="3" t="s">
        <v>104</v>
      </c>
      <c r="AK158" s="3">
        <v>5</v>
      </c>
      <c r="AL158" s="3">
        <v>5</v>
      </c>
      <c r="AM158" s="3">
        <v>1</v>
      </c>
      <c r="AN158" s="3">
        <v>0</v>
      </c>
      <c r="AO158" s="3">
        <v>0</v>
      </c>
      <c r="AP158" s="3">
        <v>0</v>
      </c>
      <c r="AQ158" s="3">
        <v>0</v>
      </c>
      <c r="AR158" s="3">
        <v>0</v>
      </c>
      <c r="AS158" s="3">
        <v>0</v>
      </c>
      <c r="AT158" s="3">
        <v>0</v>
      </c>
      <c r="AU158" s="3">
        <v>0</v>
      </c>
      <c r="AV158" s="3">
        <v>0</v>
      </c>
      <c r="AW158" s="3"/>
      <c r="AX158" s="3">
        <v>1</v>
      </c>
      <c r="AY158" s="3">
        <v>0</v>
      </c>
      <c r="AZ158" s="3"/>
      <c r="BA158" s="3">
        <v>0</v>
      </c>
      <c r="BB158" s="3" t="s">
        <v>644</v>
      </c>
      <c r="BC158" s="3">
        <v>597300</v>
      </c>
      <c r="BD158" s="3" t="s">
        <v>304</v>
      </c>
      <c r="BE158" s="3" t="s">
        <v>645</v>
      </c>
      <c r="BF158" s="3" t="s">
        <v>318</v>
      </c>
      <c r="BG158" s="3" t="s">
        <v>213</v>
      </c>
      <c r="BH158" s="3">
        <v>17</v>
      </c>
      <c r="BI158" s="3">
        <v>9</v>
      </c>
      <c r="BJ158" s="3">
        <v>6</v>
      </c>
      <c r="BK158" s="3" t="s">
        <v>127</v>
      </c>
      <c r="BL158" s="3" t="s">
        <v>597</v>
      </c>
    </row>
    <row r="159" spans="1:64" ht="12.75" customHeight="1">
      <c r="A159" s="3">
        <v>218</v>
      </c>
      <c r="B159" s="3">
        <v>0</v>
      </c>
      <c r="C159" s="3">
        <v>0</v>
      </c>
      <c r="D159" s="3">
        <v>0</v>
      </c>
      <c r="E159" s="3">
        <v>0</v>
      </c>
      <c r="F159" s="3">
        <v>0</v>
      </c>
      <c r="G159" s="3">
        <v>0</v>
      </c>
      <c r="H159" s="3">
        <v>0</v>
      </c>
      <c r="I159" s="3">
        <v>0</v>
      </c>
      <c r="J159" s="3">
        <v>833</v>
      </c>
      <c r="K159" s="3">
        <v>0</v>
      </c>
      <c r="L159" s="3">
        <v>0</v>
      </c>
      <c r="M159" s="3">
        <v>0</v>
      </c>
      <c r="N159" s="3">
        <v>0</v>
      </c>
      <c r="O159" s="3">
        <v>0</v>
      </c>
      <c r="P159" s="3">
        <v>0</v>
      </c>
      <c r="Q159" s="3">
        <v>0</v>
      </c>
      <c r="R159" s="3">
        <v>0</v>
      </c>
      <c r="S159" s="3">
        <v>0</v>
      </c>
      <c r="T159" s="3">
        <v>0</v>
      </c>
      <c r="U159" s="3">
        <v>0</v>
      </c>
      <c r="V159" s="3">
        <v>0</v>
      </c>
      <c r="W159" s="3">
        <v>0</v>
      </c>
      <c r="X159" s="3">
        <v>0</v>
      </c>
      <c r="Y159" s="3">
        <v>0</v>
      </c>
      <c r="Z159" s="3">
        <v>0</v>
      </c>
      <c r="AA159" s="3">
        <v>0</v>
      </c>
      <c r="AB159" s="3">
        <v>0</v>
      </c>
      <c r="AC159" s="3">
        <v>0</v>
      </c>
      <c r="AD159" s="3">
        <v>0</v>
      </c>
      <c r="AE159" s="4">
        <v>43687.736099537004</v>
      </c>
      <c r="AF159" s="4">
        <v>43687.736099537004</v>
      </c>
      <c r="AG159" s="3">
        <v>1</v>
      </c>
      <c r="AH159" s="3">
        <v>1</v>
      </c>
      <c r="AI159" s="3">
        <v>3</v>
      </c>
      <c r="AJ159" s="3" t="s">
        <v>104</v>
      </c>
      <c r="AK159" s="3">
        <v>5</v>
      </c>
      <c r="AL159" s="3">
        <v>0</v>
      </c>
      <c r="AM159" s="3">
        <v>1</v>
      </c>
      <c r="AN159" s="3">
        <v>0</v>
      </c>
      <c r="AO159" s="3">
        <v>0</v>
      </c>
      <c r="AP159" s="3">
        <v>0</v>
      </c>
      <c r="AQ159" s="3">
        <v>0</v>
      </c>
      <c r="AR159" s="3">
        <v>0</v>
      </c>
      <c r="AS159" s="3">
        <v>0</v>
      </c>
      <c r="AT159" s="3">
        <v>0</v>
      </c>
      <c r="AU159" s="3">
        <v>0</v>
      </c>
      <c r="AV159" s="3">
        <v>0</v>
      </c>
      <c r="AW159" s="3"/>
      <c r="AX159" s="3">
        <v>1</v>
      </c>
      <c r="AY159" s="3">
        <v>0</v>
      </c>
      <c r="AZ159" s="3"/>
      <c r="BA159" s="3">
        <v>0</v>
      </c>
      <c r="BB159" s="3"/>
      <c r="BC159" s="3">
        <v>615267</v>
      </c>
      <c r="BD159" s="3" t="s">
        <v>239</v>
      </c>
      <c r="BE159" s="3" t="s">
        <v>646</v>
      </c>
      <c r="BF159" s="3" t="s">
        <v>647</v>
      </c>
      <c r="BG159" s="3" t="s">
        <v>161</v>
      </c>
      <c r="BH159" s="3">
        <v>14</v>
      </c>
      <c r="BI159" s="3">
        <v>3</v>
      </c>
      <c r="BJ159" s="3">
        <v>13</v>
      </c>
      <c r="BK159" s="3" t="s">
        <v>127</v>
      </c>
      <c r="BL159" s="3" t="s">
        <v>128</v>
      </c>
    </row>
    <row r="160" spans="1:64" ht="12.75" customHeight="1">
      <c r="A160" s="3">
        <v>219</v>
      </c>
      <c r="B160" s="3">
        <v>0</v>
      </c>
      <c r="C160" s="3">
        <v>0</v>
      </c>
      <c r="D160" s="3">
        <v>0</v>
      </c>
      <c r="E160" s="3">
        <v>0</v>
      </c>
      <c r="F160" s="3">
        <v>0</v>
      </c>
      <c r="G160" s="3">
        <v>0</v>
      </c>
      <c r="H160" s="3">
        <v>0</v>
      </c>
      <c r="I160" s="3">
        <v>0</v>
      </c>
      <c r="J160" s="3">
        <v>130</v>
      </c>
      <c r="K160" s="3">
        <v>0</v>
      </c>
      <c r="L160" s="3">
        <v>0</v>
      </c>
      <c r="M160" s="3">
        <v>0</v>
      </c>
      <c r="N160" s="3">
        <v>0</v>
      </c>
      <c r="O160" s="3">
        <v>0</v>
      </c>
      <c r="P160" s="3">
        <v>0</v>
      </c>
      <c r="Q160" s="3">
        <v>0</v>
      </c>
      <c r="R160" s="3">
        <v>0</v>
      </c>
      <c r="S160" s="3">
        <v>0</v>
      </c>
      <c r="T160" s="3">
        <v>0</v>
      </c>
      <c r="U160" s="3">
        <v>0</v>
      </c>
      <c r="V160" s="3">
        <v>0</v>
      </c>
      <c r="W160" s="3">
        <v>0</v>
      </c>
      <c r="X160" s="3">
        <v>0</v>
      </c>
      <c r="Y160" s="3">
        <v>0</v>
      </c>
      <c r="Z160" s="3">
        <v>0</v>
      </c>
      <c r="AA160" s="3">
        <v>0</v>
      </c>
      <c r="AB160" s="3">
        <v>0</v>
      </c>
      <c r="AC160" s="3">
        <v>0</v>
      </c>
      <c r="AD160" s="3">
        <v>0</v>
      </c>
      <c r="AE160" s="4">
        <v>43687.7437615741</v>
      </c>
      <c r="AF160" s="4">
        <v>43687.7437615741</v>
      </c>
      <c r="AG160" s="3">
        <v>1</v>
      </c>
      <c r="AH160" s="3">
        <v>2</v>
      </c>
      <c r="AI160" s="3">
        <v>1</v>
      </c>
      <c r="AJ160" s="3" t="s">
        <v>648</v>
      </c>
      <c r="AK160" s="3">
        <v>0</v>
      </c>
      <c r="AL160" s="3">
        <v>0</v>
      </c>
      <c r="AM160" s="3">
        <v>1</v>
      </c>
      <c r="AN160" s="3">
        <v>0</v>
      </c>
      <c r="AO160" s="3">
        <v>0</v>
      </c>
      <c r="AP160" s="3">
        <v>0</v>
      </c>
      <c r="AQ160" s="3">
        <v>0</v>
      </c>
      <c r="AR160" s="3">
        <v>0</v>
      </c>
      <c r="AS160" s="3">
        <v>0</v>
      </c>
      <c r="AT160" s="3">
        <v>0</v>
      </c>
      <c r="AU160" s="3">
        <v>0</v>
      </c>
      <c r="AV160" s="3">
        <v>0</v>
      </c>
      <c r="AW160" s="3"/>
      <c r="AX160" s="3">
        <v>1</v>
      </c>
      <c r="AY160" s="3">
        <v>0</v>
      </c>
      <c r="AZ160" s="3"/>
      <c r="BA160" s="3">
        <v>0</v>
      </c>
      <c r="BB160" s="3"/>
      <c r="BC160" s="3">
        <v>563379</v>
      </c>
      <c r="BD160" s="3" t="s">
        <v>154</v>
      </c>
      <c r="BE160" s="3" t="s">
        <v>649</v>
      </c>
      <c r="BF160" s="3" t="s">
        <v>650</v>
      </c>
      <c r="BG160" s="3" t="s">
        <v>651</v>
      </c>
      <c r="BH160" s="3">
        <v>31</v>
      </c>
      <c r="BI160" s="3">
        <v>6</v>
      </c>
      <c r="BJ160" s="3">
        <v>14</v>
      </c>
      <c r="BK160" s="3" t="s">
        <v>102</v>
      </c>
      <c r="BL160" s="3" t="s">
        <v>612</v>
      </c>
    </row>
    <row r="161" spans="1:64" ht="12.75" customHeight="1">
      <c r="A161" s="3">
        <v>48</v>
      </c>
      <c r="B161" s="3">
        <v>0</v>
      </c>
      <c r="C161" s="3">
        <v>0</v>
      </c>
      <c r="D161" s="3">
        <v>0</v>
      </c>
      <c r="E161" s="3">
        <v>0</v>
      </c>
      <c r="F161" s="3">
        <v>0</v>
      </c>
      <c r="G161" s="3">
        <v>0</v>
      </c>
      <c r="H161" s="3">
        <v>0</v>
      </c>
      <c r="I161" s="3">
        <v>0</v>
      </c>
      <c r="J161" s="3">
        <v>828</v>
      </c>
      <c r="K161" s="3">
        <v>0</v>
      </c>
      <c r="L161" s="3">
        <v>0</v>
      </c>
      <c r="M161" s="3">
        <v>0</v>
      </c>
      <c r="N161" s="3">
        <v>0</v>
      </c>
      <c r="O161" s="3">
        <v>0</v>
      </c>
      <c r="P161" s="3">
        <v>0</v>
      </c>
      <c r="Q161" s="3">
        <v>0</v>
      </c>
      <c r="R161" s="3">
        <v>0</v>
      </c>
      <c r="S161" s="3">
        <v>0</v>
      </c>
      <c r="T161" s="3">
        <v>0</v>
      </c>
      <c r="U161" s="3">
        <v>0</v>
      </c>
      <c r="V161" s="3">
        <v>0</v>
      </c>
      <c r="W161" s="3">
        <v>0</v>
      </c>
      <c r="X161" s="3">
        <v>0</v>
      </c>
      <c r="Y161" s="3">
        <v>0</v>
      </c>
      <c r="Z161" s="3">
        <v>0</v>
      </c>
      <c r="AA161" s="3">
        <v>0</v>
      </c>
      <c r="AB161" s="3">
        <v>0</v>
      </c>
      <c r="AC161" s="3">
        <v>0</v>
      </c>
      <c r="AD161" s="3">
        <v>0</v>
      </c>
      <c r="AE161" s="4">
        <v>43687.7511226852</v>
      </c>
      <c r="AF161" s="4">
        <v>43687.7511226852</v>
      </c>
      <c r="AG161" s="3">
        <v>1</v>
      </c>
      <c r="AH161" s="3">
        <v>0</v>
      </c>
      <c r="AI161" s="3">
        <v>0</v>
      </c>
      <c r="AJ161" s="3"/>
      <c r="AK161" s="3">
        <v>2</v>
      </c>
      <c r="AL161" s="3">
        <v>0</v>
      </c>
      <c r="AM161" s="3">
        <v>1</v>
      </c>
      <c r="AN161" s="3">
        <v>0</v>
      </c>
      <c r="AO161" s="3">
        <v>0</v>
      </c>
      <c r="AP161" s="3">
        <v>0</v>
      </c>
      <c r="AQ161" s="3">
        <v>0</v>
      </c>
      <c r="AR161" s="3">
        <v>0</v>
      </c>
      <c r="AS161" s="3">
        <v>0</v>
      </c>
      <c r="AT161" s="3">
        <v>0</v>
      </c>
      <c r="AU161" s="3">
        <v>0</v>
      </c>
      <c r="AV161" s="3">
        <v>0</v>
      </c>
      <c r="AW161" s="3"/>
      <c r="AX161" s="3">
        <v>1</v>
      </c>
      <c r="AY161" s="3">
        <v>0</v>
      </c>
      <c r="AZ161" s="3"/>
      <c r="BA161" s="3">
        <v>0</v>
      </c>
      <c r="BB161" s="3"/>
      <c r="BC161" s="3">
        <v>621690</v>
      </c>
      <c r="BD161" s="3" t="s">
        <v>238</v>
      </c>
      <c r="BE161" s="3" t="s">
        <v>652</v>
      </c>
      <c r="BF161" s="3" t="s">
        <v>160</v>
      </c>
      <c r="BG161" s="3" t="s">
        <v>653</v>
      </c>
      <c r="BH161" s="3">
        <v>10</v>
      </c>
      <c r="BI161" s="3">
        <v>9</v>
      </c>
      <c r="BJ161" s="3">
        <v>28</v>
      </c>
      <c r="BK161" s="3" t="s">
        <v>102</v>
      </c>
      <c r="BL161" s="3" t="s">
        <v>654</v>
      </c>
    </row>
    <row r="162" spans="1:64" ht="12.75" customHeight="1">
      <c r="A162" s="3">
        <v>220</v>
      </c>
      <c r="B162" s="3">
        <v>0</v>
      </c>
      <c r="C162" s="3">
        <v>0</v>
      </c>
      <c r="D162" s="3">
        <v>0</v>
      </c>
      <c r="E162" s="3">
        <v>0</v>
      </c>
      <c r="F162" s="3">
        <v>0</v>
      </c>
      <c r="G162" s="3">
        <v>0</v>
      </c>
      <c r="H162" s="3">
        <v>0</v>
      </c>
      <c r="I162" s="3">
        <v>0</v>
      </c>
      <c r="J162" s="3">
        <v>1786</v>
      </c>
      <c r="K162" s="3">
        <v>0</v>
      </c>
      <c r="L162" s="3">
        <v>0</v>
      </c>
      <c r="M162" s="3">
        <v>0</v>
      </c>
      <c r="N162" s="3">
        <v>0</v>
      </c>
      <c r="O162" s="3">
        <v>0</v>
      </c>
      <c r="P162" s="3">
        <v>0</v>
      </c>
      <c r="Q162" s="3">
        <v>0</v>
      </c>
      <c r="R162" s="3">
        <v>0</v>
      </c>
      <c r="S162" s="3">
        <v>0</v>
      </c>
      <c r="T162" s="3">
        <v>0</v>
      </c>
      <c r="U162" s="3">
        <v>0</v>
      </c>
      <c r="V162" s="3">
        <v>0</v>
      </c>
      <c r="W162" s="3">
        <v>0</v>
      </c>
      <c r="X162" s="3">
        <v>0</v>
      </c>
      <c r="Y162" s="3">
        <v>0</v>
      </c>
      <c r="Z162" s="3">
        <v>0</v>
      </c>
      <c r="AA162" s="3">
        <v>0</v>
      </c>
      <c r="AB162" s="3">
        <v>0</v>
      </c>
      <c r="AC162" s="3">
        <v>0</v>
      </c>
      <c r="AD162" s="3">
        <v>0</v>
      </c>
      <c r="AE162" s="4">
        <v>43687.778217592597</v>
      </c>
      <c r="AF162" s="4">
        <v>43687.778217592597</v>
      </c>
      <c r="AG162" s="3">
        <v>1</v>
      </c>
      <c r="AH162" s="3">
        <v>0</v>
      </c>
      <c r="AI162" s="3">
        <v>0</v>
      </c>
      <c r="AJ162" s="3"/>
      <c r="AK162" s="3">
        <v>5</v>
      </c>
      <c r="AL162" s="3">
        <v>0</v>
      </c>
      <c r="AM162" s="3">
        <v>1</v>
      </c>
      <c r="AN162" s="3">
        <v>0</v>
      </c>
      <c r="AO162" s="3">
        <v>0</v>
      </c>
      <c r="AP162" s="3">
        <v>0</v>
      </c>
      <c r="AQ162" s="3">
        <v>0</v>
      </c>
      <c r="AR162" s="3">
        <v>0</v>
      </c>
      <c r="AS162" s="3">
        <v>0</v>
      </c>
      <c r="AT162" s="3">
        <v>0</v>
      </c>
      <c r="AU162" s="3">
        <v>0</v>
      </c>
      <c r="AV162" s="3">
        <v>0</v>
      </c>
      <c r="AW162" s="3"/>
      <c r="AX162" s="3">
        <v>1</v>
      </c>
      <c r="AY162" s="3">
        <v>0</v>
      </c>
      <c r="AZ162" s="3"/>
      <c r="BA162" s="3">
        <v>0</v>
      </c>
      <c r="BB162" s="3"/>
      <c r="BC162" s="3">
        <v>603502</v>
      </c>
      <c r="BD162" s="3" t="s">
        <v>141</v>
      </c>
      <c r="BE162" s="3" t="s">
        <v>655</v>
      </c>
      <c r="BF162" s="3" t="s">
        <v>656</v>
      </c>
      <c r="BG162" s="3" t="s">
        <v>337</v>
      </c>
      <c r="BH162" s="3">
        <v>13</v>
      </c>
      <c r="BI162" s="3">
        <v>10</v>
      </c>
      <c r="BJ162" s="3">
        <v>5</v>
      </c>
      <c r="BK162" s="3" t="s">
        <v>102</v>
      </c>
      <c r="BL162" s="3" t="s">
        <v>657</v>
      </c>
    </row>
    <row r="163" spans="1:64" ht="12.75" customHeight="1">
      <c r="A163" s="3">
        <v>222</v>
      </c>
      <c r="B163" s="3">
        <v>0</v>
      </c>
      <c r="C163" s="3">
        <v>0</v>
      </c>
      <c r="D163" s="3">
        <v>0</v>
      </c>
      <c r="E163" s="3">
        <v>0</v>
      </c>
      <c r="F163" s="3">
        <v>0</v>
      </c>
      <c r="G163" s="3">
        <v>0</v>
      </c>
      <c r="H163" s="3">
        <v>0</v>
      </c>
      <c r="I163" s="3">
        <v>0</v>
      </c>
      <c r="J163" s="3">
        <v>823</v>
      </c>
      <c r="K163" s="3">
        <v>0</v>
      </c>
      <c r="L163" s="3">
        <v>0</v>
      </c>
      <c r="M163" s="3">
        <v>0</v>
      </c>
      <c r="N163" s="3">
        <v>0</v>
      </c>
      <c r="O163" s="3">
        <v>0</v>
      </c>
      <c r="P163" s="3">
        <v>0</v>
      </c>
      <c r="Q163" s="3">
        <v>0</v>
      </c>
      <c r="R163" s="3">
        <v>0</v>
      </c>
      <c r="S163" s="3">
        <v>0</v>
      </c>
      <c r="T163" s="3">
        <v>0</v>
      </c>
      <c r="U163" s="3">
        <v>0</v>
      </c>
      <c r="V163" s="3">
        <v>0</v>
      </c>
      <c r="W163" s="3">
        <v>0</v>
      </c>
      <c r="X163" s="3">
        <v>0</v>
      </c>
      <c r="Y163" s="3">
        <v>0</v>
      </c>
      <c r="Z163" s="3">
        <v>0</v>
      </c>
      <c r="AA163" s="3">
        <v>0</v>
      </c>
      <c r="AB163" s="3">
        <v>0</v>
      </c>
      <c r="AC163" s="3">
        <v>0</v>
      </c>
      <c r="AD163" s="3">
        <v>0</v>
      </c>
      <c r="AE163" s="4">
        <v>43687.955995370401</v>
      </c>
      <c r="AF163" s="4">
        <v>43687.955995370401</v>
      </c>
      <c r="AG163" s="3">
        <v>1</v>
      </c>
      <c r="AH163" s="3">
        <v>1</v>
      </c>
      <c r="AI163" s="3">
        <v>2</v>
      </c>
      <c r="AJ163" s="3" t="s">
        <v>104</v>
      </c>
      <c r="AK163" s="3">
        <v>5</v>
      </c>
      <c r="AL163" s="3">
        <v>5</v>
      </c>
      <c r="AM163" s="3">
        <v>1</v>
      </c>
      <c r="AN163" s="3">
        <v>0</v>
      </c>
      <c r="AO163" s="3">
        <v>0</v>
      </c>
      <c r="AP163" s="3">
        <v>0</v>
      </c>
      <c r="AQ163" s="3">
        <v>0</v>
      </c>
      <c r="AR163" s="3">
        <v>0</v>
      </c>
      <c r="AS163" s="3">
        <v>0</v>
      </c>
      <c r="AT163" s="3">
        <v>0</v>
      </c>
      <c r="AU163" s="3">
        <v>0</v>
      </c>
      <c r="AV163" s="3">
        <v>0</v>
      </c>
      <c r="AW163" s="3"/>
      <c r="AX163" s="3">
        <v>1</v>
      </c>
      <c r="AY163" s="3">
        <v>0</v>
      </c>
      <c r="AZ163" s="3"/>
      <c r="BA163" s="3">
        <v>0</v>
      </c>
      <c r="BB163" s="3"/>
      <c r="BC163" s="3">
        <v>596741</v>
      </c>
      <c r="BD163" s="3" t="s">
        <v>224</v>
      </c>
      <c r="BE163" s="3" t="s">
        <v>658</v>
      </c>
      <c r="BF163" s="3" t="s">
        <v>106</v>
      </c>
      <c r="BG163" s="3" t="s">
        <v>659</v>
      </c>
      <c r="BH163" s="3">
        <v>22</v>
      </c>
      <c r="BI163" s="3">
        <v>8</v>
      </c>
      <c r="BJ163" s="3">
        <v>1</v>
      </c>
      <c r="BK163" s="3" t="s">
        <v>127</v>
      </c>
      <c r="BL163" s="3" t="s">
        <v>248</v>
      </c>
    </row>
    <row r="164" spans="1:64" ht="12.75" customHeight="1">
      <c r="A164" s="3">
        <v>25</v>
      </c>
      <c r="B164" s="3">
        <v>0</v>
      </c>
      <c r="C164" s="3">
        <v>0</v>
      </c>
      <c r="D164" s="3">
        <v>0</v>
      </c>
      <c r="E164" s="3">
        <v>0</v>
      </c>
      <c r="F164" s="3">
        <v>0</v>
      </c>
      <c r="G164" s="3">
        <v>0</v>
      </c>
      <c r="H164" s="3">
        <v>0</v>
      </c>
      <c r="I164" s="3">
        <v>0</v>
      </c>
      <c r="J164" s="3">
        <v>283</v>
      </c>
      <c r="K164" s="3">
        <v>0</v>
      </c>
      <c r="L164" s="3">
        <v>0</v>
      </c>
      <c r="M164" s="3">
        <v>0</v>
      </c>
      <c r="N164" s="3">
        <v>0</v>
      </c>
      <c r="O164" s="3">
        <v>0</v>
      </c>
      <c r="P164" s="3">
        <v>0</v>
      </c>
      <c r="Q164" s="3">
        <v>0</v>
      </c>
      <c r="R164" s="3">
        <v>0</v>
      </c>
      <c r="S164" s="3">
        <v>0</v>
      </c>
      <c r="T164" s="3">
        <v>0</v>
      </c>
      <c r="U164" s="3">
        <v>0</v>
      </c>
      <c r="V164" s="3">
        <v>0</v>
      </c>
      <c r="W164" s="3">
        <v>0</v>
      </c>
      <c r="X164" s="3">
        <v>0</v>
      </c>
      <c r="Y164" s="3">
        <v>0</v>
      </c>
      <c r="Z164" s="3">
        <v>0</v>
      </c>
      <c r="AA164" s="3">
        <v>0</v>
      </c>
      <c r="AB164" s="3">
        <v>0</v>
      </c>
      <c r="AC164" s="3">
        <v>0</v>
      </c>
      <c r="AD164" s="3">
        <v>0</v>
      </c>
      <c r="AE164" s="4">
        <v>43688.026053240697</v>
      </c>
      <c r="AF164" s="4">
        <v>43688.026053240697</v>
      </c>
      <c r="AG164" s="3">
        <v>1</v>
      </c>
      <c r="AH164" s="3">
        <v>1</v>
      </c>
      <c r="AI164" s="3">
        <v>2</v>
      </c>
      <c r="AJ164" s="3" t="s">
        <v>660</v>
      </c>
      <c r="AK164" s="3">
        <v>2</v>
      </c>
      <c r="AL164" s="3">
        <v>2</v>
      </c>
      <c r="AM164" s="3">
        <v>1</v>
      </c>
      <c r="AN164" s="3">
        <v>0</v>
      </c>
      <c r="AO164" s="3">
        <v>0</v>
      </c>
      <c r="AP164" s="3">
        <v>0</v>
      </c>
      <c r="AQ164" s="3">
        <v>0</v>
      </c>
      <c r="AR164" s="3">
        <v>0</v>
      </c>
      <c r="AS164" s="3">
        <v>0</v>
      </c>
      <c r="AT164" s="3">
        <v>0</v>
      </c>
      <c r="AU164" s="3">
        <v>0</v>
      </c>
      <c r="AV164" s="3">
        <v>0</v>
      </c>
      <c r="AW164" s="3"/>
      <c r="AX164" s="3">
        <v>1</v>
      </c>
      <c r="AY164" s="3">
        <v>0</v>
      </c>
      <c r="AZ164" s="3"/>
      <c r="BA164" s="3">
        <v>0</v>
      </c>
      <c r="BB164" s="3"/>
      <c r="BC164" s="3">
        <v>208994</v>
      </c>
      <c r="BD164" s="3" t="s">
        <v>151</v>
      </c>
      <c r="BE164" s="3" t="s">
        <v>661</v>
      </c>
      <c r="BF164" s="3" t="s">
        <v>177</v>
      </c>
      <c r="BG164" s="3" t="s">
        <v>108</v>
      </c>
      <c r="BH164" s="3">
        <v>15</v>
      </c>
      <c r="BI164" s="3">
        <v>0</v>
      </c>
      <c r="BJ164" s="3">
        <v>7</v>
      </c>
      <c r="BK164" s="3" t="s">
        <v>172</v>
      </c>
      <c r="BL164" s="3" t="s">
        <v>412</v>
      </c>
    </row>
    <row r="165" spans="1:64" ht="12.75" customHeight="1">
      <c r="A165" s="3">
        <v>82</v>
      </c>
      <c r="B165" s="3">
        <v>0</v>
      </c>
      <c r="C165" s="3">
        <v>0</v>
      </c>
      <c r="D165" s="3">
        <v>0</v>
      </c>
      <c r="E165" s="3">
        <v>0</v>
      </c>
      <c r="F165" s="3">
        <v>0</v>
      </c>
      <c r="G165" s="3">
        <v>0</v>
      </c>
      <c r="H165" s="3">
        <v>0</v>
      </c>
      <c r="I165" s="3">
        <v>0</v>
      </c>
      <c r="J165" s="3">
        <v>12</v>
      </c>
      <c r="K165" s="3">
        <v>0</v>
      </c>
      <c r="L165" s="3">
        <v>0</v>
      </c>
      <c r="M165" s="3">
        <v>0</v>
      </c>
      <c r="N165" s="3">
        <v>0</v>
      </c>
      <c r="O165" s="3">
        <v>0</v>
      </c>
      <c r="P165" s="3">
        <v>0</v>
      </c>
      <c r="Q165" s="3">
        <v>0</v>
      </c>
      <c r="R165" s="3">
        <v>0</v>
      </c>
      <c r="S165" s="3">
        <v>0</v>
      </c>
      <c r="T165" s="3">
        <v>0</v>
      </c>
      <c r="U165" s="3">
        <v>0</v>
      </c>
      <c r="V165" s="3">
        <v>0</v>
      </c>
      <c r="W165" s="3">
        <v>0</v>
      </c>
      <c r="X165" s="3">
        <v>0</v>
      </c>
      <c r="Y165" s="3">
        <v>0</v>
      </c>
      <c r="Z165" s="3">
        <v>0</v>
      </c>
      <c r="AA165" s="3">
        <v>0</v>
      </c>
      <c r="AB165" s="3">
        <v>0</v>
      </c>
      <c r="AC165" s="3">
        <v>0</v>
      </c>
      <c r="AD165" s="3">
        <v>0</v>
      </c>
      <c r="AE165" s="4">
        <v>43688.409594907404</v>
      </c>
      <c r="AF165" s="4">
        <v>43688.409594907404</v>
      </c>
      <c r="AG165" s="3">
        <v>1</v>
      </c>
      <c r="AH165" s="3">
        <v>1</v>
      </c>
      <c r="AI165" s="3">
        <v>1</v>
      </c>
      <c r="AJ165" s="3" t="s">
        <v>104</v>
      </c>
      <c r="AK165" s="3">
        <v>5</v>
      </c>
      <c r="AL165" s="3">
        <v>5</v>
      </c>
      <c r="AM165" s="3">
        <v>0</v>
      </c>
      <c r="AN165" s="3">
        <v>0</v>
      </c>
      <c r="AO165" s="3">
        <v>0</v>
      </c>
      <c r="AP165" s="3">
        <v>0</v>
      </c>
      <c r="AQ165" s="3">
        <v>0</v>
      </c>
      <c r="AR165" s="3">
        <v>0</v>
      </c>
      <c r="AS165" s="3">
        <v>0</v>
      </c>
      <c r="AT165" s="3">
        <v>0</v>
      </c>
      <c r="AU165" s="3">
        <v>0</v>
      </c>
      <c r="AV165" s="3">
        <v>0</v>
      </c>
      <c r="AW165" s="3"/>
      <c r="AX165" s="3">
        <v>1</v>
      </c>
      <c r="AY165" s="3">
        <v>0</v>
      </c>
      <c r="AZ165" s="3"/>
      <c r="BA165" s="3">
        <v>0</v>
      </c>
      <c r="BB165" s="3" t="s">
        <v>662</v>
      </c>
      <c r="BC165" s="3">
        <v>588724</v>
      </c>
      <c r="BD165" s="3" t="s">
        <v>121</v>
      </c>
      <c r="BE165" s="3" t="s">
        <v>261</v>
      </c>
      <c r="BF165" s="3" t="s">
        <v>190</v>
      </c>
      <c r="BG165" s="3" t="s">
        <v>663</v>
      </c>
      <c r="BH165" s="3">
        <v>22</v>
      </c>
      <c r="BI165" s="3">
        <v>2</v>
      </c>
      <c r="BJ165" s="3">
        <v>5</v>
      </c>
      <c r="BK165" s="3" t="s">
        <v>102</v>
      </c>
      <c r="BL165" s="3" t="s">
        <v>238</v>
      </c>
    </row>
    <row r="166" spans="1:64" ht="12.75" customHeight="1">
      <c r="A166" s="3">
        <v>226</v>
      </c>
      <c r="B166" s="3">
        <v>0</v>
      </c>
      <c r="C166" s="3">
        <v>0</v>
      </c>
      <c r="D166" s="3">
        <v>0</v>
      </c>
      <c r="E166" s="3">
        <v>0</v>
      </c>
      <c r="F166" s="3">
        <v>0</v>
      </c>
      <c r="G166" s="3">
        <v>0</v>
      </c>
      <c r="H166" s="3">
        <v>0</v>
      </c>
      <c r="I166" s="3">
        <v>0</v>
      </c>
      <c r="J166" s="3">
        <v>661</v>
      </c>
      <c r="K166" s="3">
        <v>0</v>
      </c>
      <c r="L166" s="3">
        <v>0</v>
      </c>
      <c r="M166" s="3">
        <v>0</v>
      </c>
      <c r="N166" s="3">
        <v>0</v>
      </c>
      <c r="O166" s="3">
        <v>0</v>
      </c>
      <c r="P166" s="3">
        <v>0</v>
      </c>
      <c r="Q166" s="3">
        <v>0</v>
      </c>
      <c r="R166" s="3">
        <v>0</v>
      </c>
      <c r="S166" s="3">
        <v>0</v>
      </c>
      <c r="T166" s="3">
        <v>0</v>
      </c>
      <c r="U166" s="3">
        <v>0</v>
      </c>
      <c r="V166" s="3">
        <v>0</v>
      </c>
      <c r="W166" s="3">
        <v>0</v>
      </c>
      <c r="X166" s="3">
        <v>0</v>
      </c>
      <c r="Y166" s="3">
        <v>0</v>
      </c>
      <c r="Z166" s="3">
        <v>0</v>
      </c>
      <c r="AA166" s="3">
        <v>0</v>
      </c>
      <c r="AB166" s="3">
        <v>0</v>
      </c>
      <c r="AC166" s="3">
        <v>0</v>
      </c>
      <c r="AD166" s="3">
        <v>0</v>
      </c>
      <c r="AE166" s="4">
        <v>43688.513101851902</v>
      </c>
      <c r="AF166" s="4">
        <v>43688.513101851902</v>
      </c>
      <c r="AG166" s="3">
        <v>1</v>
      </c>
      <c r="AH166" s="3">
        <v>1</v>
      </c>
      <c r="AI166" s="3">
        <v>3</v>
      </c>
      <c r="AJ166" s="3" t="s">
        <v>104</v>
      </c>
      <c r="AK166" s="3">
        <v>5</v>
      </c>
      <c r="AL166" s="3">
        <v>5</v>
      </c>
      <c r="AM166" s="3">
        <v>1</v>
      </c>
      <c r="AN166" s="3">
        <v>0</v>
      </c>
      <c r="AO166" s="3">
        <v>0</v>
      </c>
      <c r="AP166" s="3">
        <v>0</v>
      </c>
      <c r="AQ166" s="3">
        <v>0</v>
      </c>
      <c r="AR166" s="3">
        <v>0</v>
      </c>
      <c r="AS166" s="3">
        <v>0</v>
      </c>
      <c r="AT166" s="3">
        <v>0</v>
      </c>
      <c r="AU166" s="3">
        <v>0</v>
      </c>
      <c r="AV166" s="3">
        <v>0</v>
      </c>
      <c r="AW166" s="3"/>
      <c r="AX166" s="3">
        <v>1</v>
      </c>
      <c r="AY166" s="3">
        <v>0</v>
      </c>
      <c r="AZ166" s="3"/>
      <c r="BA166" s="3">
        <v>0</v>
      </c>
      <c r="BB166" s="3"/>
      <c r="BC166" s="3">
        <v>611836</v>
      </c>
      <c r="BD166" s="3" t="s">
        <v>664</v>
      </c>
      <c r="BE166" s="3" t="s">
        <v>665</v>
      </c>
      <c r="BF166" s="3" t="s">
        <v>141</v>
      </c>
      <c r="BG166" s="3" t="s">
        <v>666</v>
      </c>
      <c r="BH166" s="3">
        <v>13</v>
      </c>
      <c r="BI166" s="3">
        <v>3</v>
      </c>
      <c r="BJ166" s="3">
        <v>6</v>
      </c>
      <c r="BK166" s="3" t="s">
        <v>127</v>
      </c>
      <c r="BL166" s="3" t="s">
        <v>124</v>
      </c>
    </row>
    <row r="167" spans="1:64" ht="12.75" customHeight="1">
      <c r="A167" s="3">
        <v>227</v>
      </c>
      <c r="B167" s="3">
        <v>0</v>
      </c>
      <c r="C167" s="3">
        <v>0</v>
      </c>
      <c r="D167" s="3">
        <v>0</v>
      </c>
      <c r="E167" s="3">
        <v>0</v>
      </c>
      <c r="F167" s="3">
        <v>0</v>
      </c>
      <c r="G167" s="3">
        <v>0</v>
      </c>
      <c r="H167" s="3">
        <v>0</v>
      </c>
      <c r="I167" s="3">
        <v>0</v>
      </c>
      <c r="J167" s="3">
        <v>1939</v>
      </c>
      <c r="K167" s="3">
        <v>0</v>
      </c>
      <c r="L167" s="3">
        <v>0</v>
      </c>
      <c r="M167" s="3">
        <v>0</v>
      </c>
      <c r="N167" s="3">
        <v>0</v>
      </c>
      <c r="O167" s="3">
        <v>0</v>
      </c>
      <c r="P167" s="3">
        <v>0</v>
      </c>
      <c r="Q167" s="3">
        <v>0</v>
      </c>
      <c r="R167" s="3">
        <v>0</v>
      </c>
      <c r="S167" s="3">
        <v>0</v>
      </c>
      <c r="T167" s="3">
        <v>0</v>
      </c>
      <c r="U167" s="3">
        <v>0</v>
      </c>
      <c r="V167" s="3">
        <v>0</v>
      </c>
      <c r="W167" s="3">
        <v>0</v>
      </c>
      <c r="X167" s="3">
        <v>0</v>
      </c>
      <c r="Y167" s="3">
        <v>0</v>
      </c>
      <c r="Z167" s="3">
        <v>0</v>
      </c>
      <c r="AA167" s="3">
        <v>0</v>
      </c>
      <c r="AB167" s="3">
        <v>0</v>
      </c>
      <c r="AC167" s="3">
        <v>0</v>
      </c>
      <c r="AD167" s="3">
        <v>0</v>
      </c>
      <c r="AE167" s="4">
        <v>43688.515497685199</v>
      </c>
      <c r="AF167" s="4">
        <v>43688.515497685199</v>
      </c>
      <c r="AG167" s="3">
        <v>1</v>
      </c>
      <c r="AH167" s="3">
        <v>1</v>
      </c>
      <c r="AI167" s="3">
        <v>4</v>
      </c>
      <c r="AJ167" s="3" t="s">
        <v>405</v>
      </c>
      <c r="AK167" s="3">
        <v>1</v>
      </c>
      <c r="AL167" s="3">
        <v>1</v>
      </c>
      <c r="AM167" s="3">
        <v>1</v>
      </c>
      <c r="AN167" s="3">
        <v>0</v>
      </c>
      <c r="AO167" s="3">
        <v>0</v>
      </c>
      <c r="AP167" s="3">
        <v>0</v>
      </c>
      <c r="AQ167" s="3">
        <v>0</v>
      </c>
      <c r="AR167" s="3">
        <v>0</v>
      </c>
      <c r="AS167" s="3">
        <v>0</v>
      </c>
      <c r="AT167" s="3">
        <v>0</v>
      </c>
      <c r="AU167" s="3">
        <v>0</v>
      </c>
      <c r="AV167" s="3">
        <v>0</v>
      </c>
      <c r="AW167" s="3"/>
      <c r="AX167" s="3">
        <v>1</v>
      </c>
      <c r="AY167" s="3">
        <v>0</v>
      </c>
      <c r="AZ167" s="3"/>
      <c r="BA167" s="3">
        <v>0</v>
      </c>
      <c r="BB167" s="3" t="s">
        <v>667</v>
      </c>
      <c r="BC167" s="3">
        <v>622891</v>
      </c>
      <c r="BD167" s="3" t="s">
        <v>668</v>
      </c>
      <c r="BE167" s="3" t="s">
        <v>669</v>
      </c>
      <c r="BF167" s="3" t="s">
        <v>121</v>
      </c>
      <c r="BG167" s="3" t="s">
        <v>497</v>
      </c>
      <c r="BH167" s="3">
        <v>10</v>
      </c>
      <c r="BI167" s="3">
        <v>0</v>
      </c>
      <c r="BJ167" s="3">
        <v>14</v>
      </c>
      <c r="BK167" s="3" t="s">
        <v>127</v>
      </c>
      <c r="BL167" s="3" t="s">
        <v>124</v>
      </c>
    </row>
    <row r="168" spans="1:64" ht="12.75" customHeight="1">
      <c r="A168" s="3">
        <v>138</v>
      </c>
      <c r="B168" s="3">
        <v>0</v>
      </c>
      <c r="C168" s="3">
        <v>0</v>
      </c>
      <c r="D168" s="3">
        <v>0</v>
      </c>
      <c r="E168" s="3">
        <v>0</v>
      </c>
      <c r="F168" s="3">
        <v>0</v>
      </c>
      <c r="G168" s="3">
        <v>0</v>
      </c>
      <c r="H168" s="3">
        <v>0</v>
      </c>
      <c r="I168" s="3">
        <v>0</v>
      </c>
      <c r="J168" s="3">
        <v>1922</v>
      </c>
      <c r="K168" s="3">
        <v>0</v>
      </c>
      <c r="L168" s="3">
        <v>0</v>
      </c>
      <c r="M168" s="3">
        <v>0</v>
      </c>
      <c r="N168" s="3">
        <v>0</v>
      </c>
      <c r="O168" s="3">
        <v>0</v>
      </c>
      <c r="P168" s="3">
        <v>0</v>
      </c>
      <c r="Q168" s="3">
        <v>0</v>
      </c>
      <c r="R168" s="3">
        <v>0</v>
      </c>
      <c r="S168" s="3">
        <v>0</v>
      </c>
      <c r="T168" s="3">
        <v>0</v>
      </c>
      <c r="U168" s="3">
        <v>0</v>
      </c>
      <c r="V168" s="3">
        <v>0</v>
      </c>
      <c r="W168" s="3">
        <v>0</v>
      </c>
      <c r="X168" s="3">
        <v>0</v>
      </c>
      <c r="Y168" s="3">
        <v>0</v>
      </c>
      <c r="Z168" s="3">
        <v>0</v>
      </c>
      <c r="AA168" s="3">
        <v>0</v>
      </c>
      <c r="AB168" s="3">
        <v>0</v>
      </c>
      <c r="AC168" s="3">
        <v>0</v>
      </c>
      <c r="AD168" s="3">
        <v>0</v>
      </c>
      <c r="AE168" s="4">
        <v>43688.523263888899</v>
      </c>
      <c r="AF168" s="4">
        <v>43688.523263888899</v>
      </c>
      <c r="AG168" s="3">
        <v>1</v>
      </c>
      <c r="AH168" s="3">
        <v>2</v>
      </c>
      <c r="AI168" s="3">
        <v>2</v>
      </c>
      <c r="AJ168" s="3" t="s">
        <v>135</v>
      </c>
      <c r="AK168" s="3">
        <v>1</v>
      </c>
      <c r="AL168" s="3">
        <v>0</v>
      </c>
      <c r="AM168" s="3">
        <v>0</v>
      </c>
      <c r="AN168" s="3">
        <v>0</v>
      </c>
      <c r="AO168" s="3">
        <v>0</v>
      </c>
      <c r="AP168" s="3">
        <v>0</v>
      </c>
      <c r="AQ168" s="3">
        <v>0</v>
      </c>
      <c r="AR168" s="3">
        <v>0</v>
      </c>
      <c r="AS168" s="3">
        <v>0</v>
      </c>
      <c r="AT168" s="3">
        <v>0</v>
      </c>
      <c r="AU168" s="3">
        <v>0</v>
      </c>
      <c r="AV168" s="3">
        <v>0</v>
      </c>
      <c r="AW168" s="3" t="s">
        <v>670</v>
      </c>
      <c r="AX168" s="3">
        <v>1</v>
      </c>
      <c r="AY168" s="3">
        <v>0</v>
      </c>
      <c r="AZ168" s="3"/>
      <c r="BA168" s="3">
        <v>0</v>
      </c>
      <c r="BB168" s="3" t="s">
        <v>671</v>
      </c>
      <c r="BC168" s="3">
        <v>600226</v>
      </c>
      <c r="BD168" s="3" t="s">
        <v>672</v>
      </c>
      <c r="BE168" s="3" t="s">
        <v>673</v>
      </c>
      <c r="BF168" s="3" t="s">
        <v>106</v>
      </c>
      <c r="BG168" s="3" t="s">
        <v>674</v>
      </c>
      <c r="BH168" s="3">
        <v>23</v>
      </c>
      <c r="BI168" s="3">
        <v>7</v>
      </c>
      <c r="BJ168" s="3">
        <v>20</v>
      </c>
      <c r="BK168" s="3" t="s">
        <v>127</v>
      </c>
      <c r="BL168" s="3" t="s">
        <v>239</v>
      </c>
    </row>
    <row r="169" spans="1:64" ht="12.75" customHeight="1">
      <c r="A169" s="3">
        <v>112</v>
      </c>
      <c r="B169" s="3">
        <v>0</v>
      </c>
      <c r="C169" s="3">
        <v>2</v>
      </c>
      <c r="D169" s="3">
        <v>5</v>
      </c>
      <c r="E169" s="3">
        <v>0</v>
      </c>
      <c r="F169" s="3">
        <v>0</v>
      </c>
      <c r="G169" s="3">
        <v>0</v>
      </c>
      <c r="H169" s="3">
        <v>0</v>
      </c>
      <c r="I169" s="3">
        <v>0</v>
      </c>
      <c r="J169" s="3">
        <v>202</v>
      </c>
      <c r="K169" s="3">
        <v>0</v>
      </c>
      <c r="L169" s="3">
        <v>0</v>
      </c>
      <c r="M169" s="3">
        <v>0</v>
      </c>
      <c r="N169" s="3">
        <v>0</v>
      </c>
      <c r="O169" s="3">
        <v>0</v>
      </c>
      <c r="P169" s="3">
        <v>0</v>
      </c>
      <c r="Q169" s="3">
        <v>0</v>
      </c>
      <c r="R169" s="3">
        <v>0</v>
      </c>
      <c r="S169" s="3">
        <v>0</v>
      </c>
      <c r="T169" s="3">
        <v>0</v>
      </c>
      <c r="U169" s="3">
        <v>0</v>
      </c>
      <c r="V169" s="3">
        <v>0</v>
      </c>
      <c r="W169" s="3">
        <v>0</v>
      </c>
      <c r="X169" s="3">
        <v>0</v>
      </c>
      <c r="Y169" s="3">
        <v>0</v>
      </c>
      <c r="Z169" s="3">
        <v>0</v>
      </c>
      <c r="AA169" s="3">
        <v>0</v>
      </c>
      <c r="AB169" s="3">
        <v>0</v>
      </c>
      <c r="AC169" s="3">
        <v>0</v>
      </c>
      <c r="AD169" s="3">
        <v>0</v>
      </c>
      <c r="AE169" s="4">
        <v>43688.528923611098</v>
      </c>
      <c r="AF169" s="4">
        <v>43688.528923611098</v>
      </c>
      <c r="AG169" s="3">
        <v>1</v>
      </c>
      <c r="AH169" s="3">
        <v>0</v>
      </c>
      <c r="AI169" s="3">
        <v>0</v>
      </c>
      <c r="AJ169" s="3" t="s">
        <v>104</v>
      </c>
      <c r="AK169" s="3">
        <v>5</v>
      </c>
      <c r="AL169" s="3">
        <v>0</v>
      </c>
      <c r="AM169" s="3">
        <v>1</v>
      </c>
      <c r="AN169" s="3">
        <v>0</v>
      </c>
      <c r="AO169" s="3">
        <v>0</v>
      </c>
      <c r="AP169" s="3">
        <v>0</v>
      </c>
      <c r="AQ169" s="3">
        <v>0</v>
      </c>
      <c r="AR169" s="3">
        <v>0</v>
      </c>
      <c r="AS169" s="3">
        <v>0</v>
      </c>
      <c r="AT169" s="3">
        <v>0</v>
      </c>
      <c r="AU169" s="3">
        <v>0</v>
      </c>
      <c r="AV169" s="3">
        <v>0</v>
      </c>
      <c r="AW169" s="3"/>
      <c r="AX169" s="3">
        <v>1</v>
      </c>
      <c r="AY169" s="3">
        <v>0</v>
      </c>
      <c r="AZ169" s="3"/>
      <c r="BA169" s="3">
        <v>0</v>
      </c>
      <c r="BB169" s="3" t="s">
        <v>675</v>
      </c>
      <c r="BC169" s="3">
        <v>614829</v>
      </c>
      <c r="BD169" s="3" t="s">
        <v>124</v>
      </c>
      <c r="BE169" s="3" t="s">
        <v>676</v>
      </c>
      <c r="BF169" s="3" t="s">
        <v>144</v>
      </c>
      <c r="BG169" s="3" t="s">
        <v>319</v>
      </c>
      <c r="BH169" s="3">
        <v>12</v>
      </c>
      <c r="BI169" s="3">
        <v>10</v>
      </c>
      <c r="BJ169" s="3">
        <v>0</v>
      </c>
      <c r="BK169" s="3" t="s">
        <v>102</v>
      </c>
      <c r="BL169" s="3" t="s">
        <v>148</v>
      </c>
    </row>
    <row r="170" spans="1:64" ht="12.75" customHeight="1">
      <c r="A170" s="3">
        <v>2</v>
      </c>
      <c r="B170" s="3">
        <v>0</v>
      </c>
      <c r="C170" s="3">
        <v>0</v>
      </c>
      <c r="D170" s="3">
        <v>0</v>
      </c>
      <c r="E170" s="3">
        <v>0</v>
      </c>
      <c r="F170" s="3">
        <v>0</v>
      </c>
      <c r="G170" s="3">
        <v>0</v>
      </c>
      <c r="H170" s="3">
        <v>1</v>
      </c>
      <c r="I170" s="3">
        <v>5</v>
      </c>
      <c r="J170" s="3">
        <v>178</v>
      </c>
      <c r="K170" s="3">
        <v>0</v>
      </c>
      <c r="L170" s="3">
        <v>0</v>
      </c>
      <c r="M170" s="3">
        <v>0</v>
      </c>
      <c r="N170" s="3">
        <v>0</v>
      </c>
      <c r="O170" s="3">
        <v>0</v>
      </c>
      <c r="P170" s="3">
        <v>0</v>
      </c>
      <c r="Q170" s="3">
        <v>0</v>
      </c>
      <c r="R170" s="3">
        <v>0</v>
      </c>
      <c r="S170" s="3">
        <v>0</v>
      </c>
      <c r="T170" s="3">
        <v>0</v>
      </c>
      <c r="U170" s="3">
        <v>0</v>
      </c>
      <c r="V170" s="3">
        <v>0</v>
      </c>
      <c r="W170" s="3">
        <v>0</v>
      </c>
      <c r="X170" s="3">
        <v>0</v>
      </c>
      <c r="Y170" s="3">
        <v>0</v>
      </c>
      <c r="Z170" s="3">
        <v>0</v>
      </c>
      <c r="AA170" s="3">
        <v>0</v>
      </c>
      <c r="AB170" s="3">
        <v>0</v>
      </c>
      <c r="AC170" s="3">
        <v>0</v>
      </c>
      <c r="AD170" s="3">
        <v>0</v>
      </c>
      <c r="AE170" s="4">
        <v>43688.570520833302</v>
      </c>
      <c r="AF170" s="4">
        <v>43688.570520833302</v>
      </c>
      <c r="AG170" s="3">
        <v>1</v>
      </c>
      <c r="AH170" s="3">
        <v>1</v>
      </c>
      <c r="AI170" s="3">
        <v>0</v>
      </c>
      <c r="AJ170" s="3" t="s">
        <v>104</v>
      </c>
      <c r="AK170" s="3">
        <v>5</v>
      </c>
      <c r="AL170" s="3">
        <v>0</v>
      </c>
      <c r="AM170" s="3">
        <v>0</v>
      </c>
      <c r="AN170" s="3">
        <v>0</v>
      </c>
      <c r="AO170" s="3">
        <v>0</v>
      </c>
      <c r="AP170" s="3">
        <v>0</v>
      </c>
      <c r="AQ170" s="3">
        <v>0</v>
      </c>
      <c r="AR170" s="3">
        <v>0</v>
      </c>
      <c r="AS170" s="3">
        <v>0</v>
      </c>
      <c r="AT170" s="3">
        <v>0</v>
      </c>
      <c r="AU170" s="3">
        <v>0</v>
      </c>
      <c r="AV170" s="3">
        <v>0</v>
      </c>
      <c r="AW170" s="3"/>
      <c r="AX170" s="3">
        <v>1</v>
      </c>
      <c r="AY170" s="3">
        <v>0</v>
      </c>
      <c r="AZ170" s="3"/>
      <c r="BA170" s="3">
        <v>0</v>
      </c>
      <c r="BB170" s="3" t="s">
        <v>677</v>
      </c>
      <c r="BC170" s="3">
        <v>596767</v>
      </c>
      <c r="BD170" s="3" t="s">
        <v>270</v>
      </c>
      <c r="BE170" s="3" t="s">
        <v>678</v>
      </c>
      <c r="BF170" s="3" t="s">
        <v>121</v>
      </c>
      <c r="BG170" s="3" t="s">
        <v>679</v>
      </c>
      <c r="BH170" s="3">
        <v>16</v>
      </c>
      <c r="BI170" s="3">
        <v>9</v>
      </c>
      <c r="BJ170" s="3">
        <v>6</v>
      </c>
      <c r="BK170" s="3" t="s">
        <v>127</v>
      </c>
      <c r="BL170" s="3" t="s">
        <v>287</v>
      </c>
    </row>
    <row r="171" spans="1:64" ht="12.75" customHeight="1">
      <c r="A171" s="3">
        <v>230</v>
      </c>
      <c r="B171" s="3">
        <v>0</v>
      </c>
      <c r="C171" s="3">
        <v>0</v>
      </c>
      <c r="D171" s="3">
        <v>0</v>
      </c>
      <c r="E171" s="3">
        <v>0</v>
      </c>
      <c r="F171" s="3">
        <v>0</v>
      </c>
      <c r="G171" s="3">
        <v>0</v>
      </c>
      <c r="H171" s="3">
        <v>0</v>
      </c>
      <c r="I171" s="3">
        <v>0</v>
      </c>
      <c r="J171" s="3">
        <v>292</v>
      </c>
      <c r="K171" s="3">
        <v>0</v>
      </c>
      <c r="L171" s="3">
        <v>0</v>
      </c>
      <c r="M171" s="3">
        <v>0</v>
      </c>
      <c r="N171" s="3">
        <v>0</v>
      </c>
      <c r="O171" s="3">
        <v>0</v>
      </c>
      <c r="P171" s="3">
        <v>0</v>
      </c>
      <c r="Q171" s="3">
        <v>0</v>
      </c>
      <c r="R171" s="3">
        <v>0</v>
      </c>
      <c r="S171" s="3">
        <v>0</v>
      </c>
      <c r="T171" s="3">
        <v>0</v>
      </c>
      <c r="U171" s="3">
        <v>0</v>
      </c>
      <c r="V171" s="3">
        <v>0</v>
      </c>
      <c r="W171" s="3">
        <v>0</v>
      </c>
      <c r="X171" s="3">
        <v>0</v>
      </c>
      <c r="Y171" s="3">
        <v>0</v>
      </c>
      <c r="Z171" s="3">
        <v>0</v>
      </c>
      <c r="AA171" s="3">
        <v>0</v>
      </c>
      <c r="AB171" s="3">
        <v>0</v>
      </c>
      <c r="AC171" s="3">
        <v>0</v>
      </c>
      <c r="AD171" s="3">
        <v>0</v>
      </c>
      <c r="AE171" s="4">
        <v>43688.639328703699</v>
      </c>
      <c r="AF171" s="4">
        <v>43688.639328703699</v>
      </c>
      <c r="AG171" s="3">
        <v>1</v>
      </c>
      <c r="AH171" s="3">
        <v>2</v>
      </c>
      <c r="AI171" s="3">
        <v>1</v>
      </c>
      <c r="AJ171" s="3" t="s">
        <v>104</v>
      </c>
      <c r="AK171" s="3">
        <v>5</v>
      </c>
      <c r="AL171" s="3">
        <v>0</v>
      </c>
      <c r="AM171" s="3">
        <v>1</v>
      </c>
      <c r="AN171" s="3">
        <v>0</v>
      </c>
      <c r="AO171" s="3">
        <v>0</v>
      </c>
      <c r="AP171" s="3">
        <v>0</v>
      </c>
      <c r="AQ171" s="3">
        <v>0</v>
      </c>
      <c r="AR171" s="3">
        <v>0</v>
      </c>
      <c r="AS171" s="3">
        <v>0</v>
      </c>
      <c r="AT171" s="3">
        <v>0</v>
      </c>
      <c r="AU171" s="3">
        <v>0</v>
      </c>
      <c r="AV171" s="3">
        <v>0</v>
      </c>
      <c r="AW171" s="3"/>
      <c r="AX171" s="3">
        <v>1</v>
      </c>
      <c r="AY171" s="3">
        <v>0</v>
      </c>
      <c r="AZ171" s="3"/>
      <c r="BA171" s="3">
        <v>0</v>
      </c>
      <c r="BB171" s="3"/>
      <c r="BC171" s="3">
        <v>611449</v>
      </c>
      <c r="BD171" s="3" t="s">
        <v>321</v>
      </c>
      <c r="BE171" s="3" t="s">
        <v>680</v>
      </c>
      <c r="BF171" s="3" t="s">
        <v>141</v>
      </c>
      <c r="BG171" s="3" t="s">
        <v>681</v>
      </c>
      <c r="BH171" s="3">
        <v>15</v>
      </c>
      <c r="BI171" s="3">
        <v>3</v>
      </c>
      <c r="BJ171" s="3">
        <v>0</v>
      </c>
      <c r="BK171" s="3" t="s">
        <v>127</v>
      </c>
      <c r="BL171" s="3" t="s">
        <v>158</v>
      </c>
    </row>
    <row r="172" spans="1:64" ht="12.75" customHeight="1">
      <c r="A172" s="3">
        <v>231</v>
      </c>
      <c r="B172" s="3">
        <v>0</v>
      </c>
      <c r="C172" s="3">
        <v>0</v>
      </c>
      <c r="D172" s="3">
        <v>0</v>
      </c>
      <c r="E172" s="3">
        <v>0</v>
      </c>
      <c r="F172" s="3">
        <v>0</v>
      </c>
      <c r="G172" s="3">
        <v>0</v>
      </c>
      <c r="H172" s="3">
        <v>0</v>
      </c>
      <c r="I172" s="3">
        <v>0</v>
      </c>
      <c r="J172" s="3">
        <v>1623</v>
      </c>
      <c r="K172" s="3">
        <v>0</v>
      </c>
      <c r="L172" s="3">
        <v>0</v>
      </c>
      <c r="M172" s="3">
        <v>0</v>
      </c>
      <c r="N172" s="3">
        <v>0</v>
      </c>
      <c r="O172" s="3">
        <v>0</v>
      </c>
      <c r="P172" s="3">
        <v>0</v>
      </c>
      <c r="Q172" s="3">
        <v>0</v>
      </c>
      <c r="R172" s="3">
        <v>0</v>
      </c>
      <c r="S172" s="3">
        <v>0</v>
      </c>
      <c r="T172" s="3">
        <v>0</v>
      </c>
      <c r="U172" s="3">
        <v>0</v>
      </c>
      <c r="V172" s="3">
        <v>0</v>
      </c>
      <c r="W172" s="3">
        <v>0</v>
      </c>
      <c r="X172" s="3">
        <v>0</v>
      </c>
      <c r="Y172" s="3">
        <v>0</v>
      </c>
      <c r="Z172" s="3">
        <v>0</v>
      </c>
      <c r="AA172" s="3">
        <v>0</v>
      </c>
      <c r="AB172" s="3">
        <v>0</v>
      </c>
      <c r="AC172" s="3">
        <v>0</v>
      </c>
      <c r="AD172" s="3">
        <v>0</v>
      </c>
      <c r="AE172" s="4">
        <v>43688.747465277796</v>
      </c>
      <c r="AF172" s="4">
        <v>43688.747465277796</v>
      </c>
      <c r="AG172" s="3">
        <v>1</v>
      </c>
      <c r="AH172" s="3">
        <v>2</v>
      </c>
      <c r="AI172" s="3">
        <v>3</v>
      </c>
      <c r="AJ172" s="3" t="s">
        <v>104</v>
      </c>
      <c r="AK172" s="3">
        <v>5</v>
      </c>
      <c r="AL172" s="3">
        <v>0</v>
      </c>
      <c r="AM172" s="3">
        <v>1</v>
      </c>
      <c r="AN172" s="3">
        <v>0</v>
      </c>
      <c r="AO172" s="3">
        <v>0</v>
      </c>
      <c r="AP172" s="3">
        <v>0</v>
      </c>
      <c r="AQ172" s="3">
        <v>0</v>
      </c>
      <c r="AR172" s="3">
        <v>0</v>
      </c>
      <c r="AS172" s="3">
        <v>0</v>
      </c>
      <c r="AT172" s="3">
        <v>0</v>
      </c>
      <c r="AU172" s="3">
        <v>0</v>
      </c>
      <c r="AV172" s="3">
        <v>0</v>
      </c>
      <c r="AW172" s="3"/>
      <c r="AX172" s="3">
        <v>1</v>
      </c>
      <c r="AY172" s="3">
        <v>0</v>
      </c>
      <c r="AZ172" s="3"/>
      <c r="BA172" s="3">
        <v>0</v>
      </c>
      <c r="BB172" s="3"/>
      <c r="BC172" s="3">
        <v>559932</v>
      </c>
      <c r="BD172" s="3" t="s">
        <v>149</v>
      </c>
      <c r="BE172" s="3" t="s">
        <v>682</v>
      </c>
      <c r="BF172" s="3" t="s">
        <v>500</v>
      </c>
      <c r="BG172" s="3" t="s">
        <v>683</v>
      </c>
      <c r="BH172" s="3">
        <v>34</v>
      </c>
      <c r="BI172" s="3">
        <v>4</v>
      </c>
      <c r="BJ172" s="3">
        <v>24</v>
      </c>
      <c r="BK172" s="3" t="s">
        <v>127</v>
      </c>
      <c r="BL172" s="3" t="s">
        <v>239</v>
      </c>
    </row>
    <row r="173" spans="1:64" ht="12.75" customHeight="1">
      <c r="A173" s="3">
        <v>232</v>
      </c>
      <c r="B173" s="3">
        <v>0</v>
      </c>
      <c r="C173" s="3">
        <v>0</v>
      </c>
      <c r="D173" s="3">
        <v>0</v>
      </c>
      <c r="E173" s="3">
        <v>0</v>
      </c>
      <c r="F173" s="3">
        <v>0</v>
      </c>
      <c r="G173" s="3">
        <v>0</v>
      </c>
      <c r="H173" s="3">
        <v>1</v>
      </c>
      <c r="I173" s="3">
        <v>5</v>
      </c>
      <c r="J173" s="3">
        <v>141</v>
      </c>
      <c r="K173" s="3">
        <v>0</v>
      </c>
      <c r="L173" s="3">
        <v>0</v>
      </c>
      <c r="M173" s="3">
        <v>0</v>
      </c>
      <c r="N173" s="3">
        <v>0</v>
      </c>
      <c r="O173" s="3">
        <v>0</v>
      </c>
      <c r="P173" s="3">
        <v>0</v>
      </c>
      <c r="Q173" s="3">
        <v>0</v>
      </c>
      <c r="R173" s="3">
        <v>0</v>
      </c>
      <c r="S173" s="3">
        <v>0</v>
      </c>
      <c r="T173" s="3">
        <v>0</v>
      </c>
      <c r="U173" s="3">
        <v>0</v>
      </c>
      <c r="V173" s="3">
        <v>0</v>
      </c>
      <c r="W173" s="3">
        <v>0</v>
      </c>
      <c r="X173" s="3">
        <v>0</v>
      </c>
      <c r="Y173" s="3">
        <v>0</v>
      </c>
      <c r="Z173" s="3">
        <v>0</v>
      </c>
      <c r="AA173" s="3">
        <v>0</v>
      </c>
      <c r="AB173" s="3">
        <v>0</v>
      </c>
      <c r="AC173" s="3">
        <v>0</v>
      </c>
      <c r="AD173" s="3">
        <v>0</v>
      </c>
      <c r="AE173" s="4">
        <v>43688.756747685198</v>
      </c>
      <c r="AF173" s="4">
        <v>43688.756747685198</v>
      </c>
      <c r="AG173" s="3">
        <v>1</v>
      </c>
      <c r="AH173" s="3">
        <v>1</v>
      </c>
      <c r="AI173" s="3">
        <v>2</v>
      </c>
      <c r="AJ173" s="3" t="s">
        <v>104</v>
      </c>
      <c r="AK173" s="3">
        <v>5</v>
      </c>
      <c r="AL173" s="3">
        <v>5</v>
      </c>
      <c r="AM173" s="3">
        <v>1</v>
      </c>
      <c r="AN173" s="3">
        <v>0</v>
      </c>
      <c r="AO173" s="3">
        <v>0</v>
      </c>
      <c r="AP173" s="3">
        <v>0</v>
      </c>
      <c r="AQ173" s="3">
        <v>0</v>
      </c>
      <c r="AR173" s="3">
        <v>0</v>
      </c>
      <c r="AS173" s="3">
        <v>0</v>
      </c>
      <c r="AT173" s="3">
        <v>0</v>
      </c>
      <c r="AU173" s="3">
        <v>0</v>
      </c>
      <c r="AV173" s="3">
        <v>0</v>
      </c>
      <c r="AW173" s="3" t="s">
        <v>684</v>
      </c>
      <c r="AX173" s="3">
        <v>1</v>
      </c>
      <c r="AY173" s="3">
        <v>0</v>
      </c>
      <c r="AZ173" s="3"/>
      <c r="BA173" s="3">
        <v>0</v>
      </c>
      <c r="BB173" s="3"/>
      <c r="BC173" s="3">
        <v>587649</v>
      </c>
      <c r="BD173" s="3" t="s">
        <v>255</v>
      </c>
      <c r="BE173" s="3" t="s">
        <v>685</v>
      </c>
      <c r="BF173" s="3" t="s">
        <v>403</v>
      </c>
      <c r="BG173" s="3" t="s">
        <v>340</v>
      </c>
      <c r="BH173" s="3">
        <v>22</v>
      </c>
      <c r="BI173" s="3">
        <v>3</v>
      </c>
      <c r="BJ173" s="3">
        <v>23</v>
      </c>
      <c r="BK173" s="3" t="s">
        <v>157</v>
      </c>
      <c r="BL173" s="3" t="s">
        <v>124</v>
      </c>
    </row>
    <row r="174" spans="1:64" ht="12.75" customHeight="1">
      <c r="A174" s="3">
        <v>233</v>
      </c>
      <c r="B174" s="3">
        <v>0</v>
      </c>
      <c r="C174" s="3">
        <v>0</v>
      </c>
      <c r="D174" s="3">
        <v>0</v>
      </c>
      <c r="E174" s="3">
        <v>0</v>
      </c>
      <c r="F174" s="3">
        <v>0</v>
      </c>
      <c r="G174" s="3">
        <v>0</v>
      </c>
      <c r="H174" s="3">
        <v>0</v>
      </c>
      <c r="I174" s="3">
        <v>0</v>
      </c>
      <c r="J174" s="3">
        <v>153</v>
      </c>
      <c r="K174" s="3">
        <v>0</v>
      </c>
      <c r="L174" s="3">
        <v>0</v>
      </c>
      <c r="M174" s="3">
        <v>0</v>
      </c>
      <c r="N174" s="3">
        <v>0</v>
      </c>
      <c r="O174" s="3">
        <v>0</v>
      </c>
      <c r="P174" s="3">
        <v>0</v>
      </c>
      <c r="Q174" s="3">
        <v>0</v>
      </c>
      <c r="R174" s="3">
        <v>0</v>
      </c>
      <c r="S174" s="3">
        <v>0</v>
      </c>
      <c r="T174" s="3">
        <v>0</v>
      </c>
      <c r="U174" s="3">
        <v>0</v>
      </c>
      <c r="V174" s="3">
        <v>0</v>
      </c>
      <c r="W174" s="3">
        <v>0</v>
      </c>
      <c r="X174" s="3">
        <v>0</v>
      </c>
      <c r="Y174" s="3">
        <v>0</v>
      </c>
      <c r="Z174" s="3">
        <v>0</v>
      </c>
      <c r="AA174" s="3">
        <v>0</v>
      </c>
      <c r="AB174" s="3">
        <v>0</v>
      </c>
      <c r="AC174" s="3">
        <v>0</v>
      </c>
      <c r="AD174" s="3">
        <v>0</v>
      </c>
      <c r="AE174" s="4">
        <v>43688.795555555596</v>
      </c>
      <c r="AF174" s="4">
        <v>43688.795555555596</v>
      </c>
      <c r="AG174" s="3">
        <v>1</v>
      </c>
      <c r="AH174" s="3">
        <v>0</v>
      </c>
      <c r="AI174" s="3">
        <v>0</v>
      </c>
      <c r="AJ174" s="3"/>
      <c r="AK174" s="3">
        <v>5</v>
      </c>
      <c r="AL174" s="3">
        <v>0</v>
      </c>
      <c r="AM174" s="3">
        <v>0</v>
      </c>
      <c r="AN174" s="3">
        <v>0</v>
      </c>
      <c r="AO174" s="3">
        <v>0</v>
      </c>
      <c r="AP174" s="3">
        <v>0</v>
      </c>
      <c r="AQ174" s="3">
        <v>0</v>
      </c>
      <c r="AR174" s="3">
        <v>0</v>
      </c>
      <c r="AS174" s="3">
        <v>0</v>
      </c>
      <c r="AT174" s="3">
        <v>0</v>
      </c>
      <c r="AU174" s="3">
        <v>0</v>
      </c>
      <c r="AV174" s="3">
        <v>0</v>
      </c>
      <c r="AW174" s="3"/>
      <c r="AX174" s="3">
        <v>1</v>
      </c>
      <c r="AY174" s="3">
        <v>1</v>
      </c>
      <c r="AZ174" s="3"/>
      <c r="BA174" s="3">
        <v>0</v>
      </c>
      <c r="BB174" s="3" t="s">
        <v>686</v>
      </c>
      <c r="BC174" s="3">
        <v>606178</v>
      </c>
      <c r="BD174" s="3" t="s">
        <v>380</v>
      </c>
      <c r="BE174" s="3" t="s">
        <v>687</v>
      </c>
      <c r="BF174" s="3" t="s">
        <v>141</v>
      </c>
      <c r="BG174" s="3" t="s">
        <v>688</v>
      </c>
      <c r="BH174" s="3">
        <v>18</v>
      </c>
      <c r="BI174" s="3">
        <v>9</v>
      </c>
      <c r="BJ174" s="3">
        <v>22</v>
      </c>
      <c r="BK174" s="3" t="s">
        <v>127</v>
      </c>
      <c r="BL174" s="3" t="s">
        <v>689</v>
      </c>
    </row>
    <row r="175" spans="1:64" ht="12.75" customHeight="1">
      <c r="A175" s="3">
        <v>234</v>
      </c>
      <c r="B175" s="3">
        <v>0</v>
      </c>
      <c r="C175" s="3">
        <v>0</v>
      </c>
      <c r="D175" s="3">
        <v>0</v>
      </c>
      <c r="E175" s="3">
        <v>0</v>
      </c>
      <c r="F175" s="3">
        <v>0</v>
      </c>
      <c r="G175" s="3">
        <v>0</v>
      </c>
      <c r="H175" s="3">
        <v>0</v>
      </c>
      <c r="I175" s="3">
        <v>0</v>
      </c>
      <c r="J175" s="3">
        <v>1879</v>
      </c>
      <c r="K175" s="3">
        <v>0</v>
      </c>
      <c r="L175" s="3">
        <v>0</v>
      </c>
      <c r="M175" s="3">
        <v>0</v>
      </c>
      <c r="N175" s="3">
        <v>0</v>
      </c>
      <c r="O175" s="3">
        <v>0</v>
      </c>
      <c r="P175" s="3">
        <v>0</v>
      </c>
      <c r="Q175" s="3">
        <v>0</v>
      </c>
      <c r="R175" s="3">
        <v>0</v>
      </c>
      <c r="S175" s="3">
        <v>0</v>
      </c>
      <c r="T175" s="3">
        <v>0</v>
      </c>
      <c r="U175" s="3">
        <v>0</v>
      </c>
      <c r="V175" s="3">
        <v>0</v>
      </c>
      <c r="W175" s="3">
        <v>0</v>
      </c>
      <c r="X175" s="3">
        <v>0</v>
      </c>
      <c r="Y175" s="3">
        <v>0</v>
      </c>
      <c r="Z175" s="3">
        <v>0</v>
      </c>
      <c r="AA175" s="3">
        <v>0</v>
      </c>
      <c r="AB175" s="3">
        <v>0</v>
      </c>
      <c r="AC175" s="3">
        <v>0</v>
      </c>
      <c r="AD175" s="3">
        <v>0</v>
      </c>
      <c r="AE175" s="4">
        <v>43688.813009259298</v>
      </c>
      <c r="AF175" s="4">
        <v>43688.813009259298</v>
      </c>
      <c r="AG175" s="3">
        <v>1</v>
      </c>
      <c r="AH175" s="3">
        <v>1</v>
      </c>
      <c r="AI175" s="3">
        <v>2</v>
      </c>
      <c r="AJ175" s="3" t="s">
        <v>209</v>
      </c>
      <c r="AK175" s="3">
        <v>2</v>
      </c>
      <c r="AL175" s="3">
        <v>2</v>
      </c>
      <c r="AM175" s="3">
        <v>1</v>
      </c>
      <c r="AN175" s="3">
        <v>0</v>
      </c>
      <c r="AO175" s="3">
        <v>0</v>
      </c>
      <c r="AP175" s="3">
        <v>0</v>
      </c>
      <c r="AQ175" s="3">
        <v>0</v>
      </c>
      <c r="AR175" s="3">
        <v>0</v>
      </c>
      <c r="AS175" s="3">
        <v>0</v>
      </c>
      <c r="AT175" s="3">
        <v>0</v>
      </c>
      <c r="AU175" s="3">
        <v>0</v>
      </c>
      <c r="AV175" s="3">
        <v>0</v>
      </c>
      <c r="AW175" s="3"/>
      <c r="AX175" s="3">
        <v>1</v>
      </c>
      <c r="AY175" s="3">
        <v>0</v>
      </c>
      <c r="AZ175" s="3"/>
      <c r="BA175" s="3">
        <v>0</v>
      </c>
      <c r="BB175" s="3"/>
      <c r="BC175" s="3">
        <v>617966</v>
      </c>
      <c r="BD175" s="3" t="s">
        <v>354</v>
      </c>
      <c r="BE175" s="3" t="s">
        <v>690</v>
      </c>
      <c r="BF175" s="3" t="s">
        <v>154</v>
      </c>
      <c r="BG175" s="3" t="s">
        <v>366</v>
      </c>
      <c r="BH175" s="3">
        <v>12</v>
      </c>
      <c r="BI175" s="3">
        <v>7</v>
      </c>
      <c r="BJ175" s="3">
        <v>7</v>
      </c>
      <c r="BK175" s="3" t="s">
        <v>102</v>
      </c>
      <c r="BL175" s="3" t="s">
        <v>385</v>
      </c>
    </row>
    <row r="176" spans="1:64" ht="12.75" customHeight="1">
      <c r="A176" s="3">
        <v>236</v>
      </c>
      <c r="B176" s="3">
        <v>0</v>
      </c>
      <c r="C176" s="3">
        <v>0</v>
      </c>
      <c r="D176" s="3">
        <v>0</v>
      </c>
      <c r="E176" s="3">
        <v>0</v>
      </c>
      <c r="F176" s="3">
        <v>0</v>
      </c>
      <c r="G176" s="3">
        <v>0</v>
      </c>
      <c r="H176" s="3">
        <v>0</v>
      </c>
      <c r="I176" s="3">
        <v>0</v>
      </c>
      <c r="J176" s="3">
        <v>422</v>
      </c>
      <c r="K176" s="3">
        <v>0</v>
      </c>
      <c r="L176" s="3">
        <v>0</v>
      </c>
      <c r="M176" s="3">
        <v>0</v>
      </c>
      <c r="N176" s="3">
        <v>0</v>
      </c>
      <c r="O176" s="3">
        <v>0</v>
      </c>
      <c r="P176" s="3">
        <v>0</v>
      </c>
      <c r="Q176" s="3">
        <v>0</v>
      </c>
      <c r="R176" s="3">
        <v>0</v>
      </c>
      <c r="S176" s="3">
        <v>0</v>
      </c>
      <c r="T176" s="3">
        <v>0</v>
      </c>
      <c r="U176" s="3">
        <v>0</v>
      </c>
      <c r="V176" s="3">
        <v>0</v>
      </c>
      <c r="W176" s="3">
        <v>0</v>
      </c>
      <c r="X176" s="3">
        <v>0</v>
      </c>
      <c r="Y176" s="3">
        <v>0</v>
      </c>
      <c r="Z176" s="3">
        <v>0</v>
      </c>
      <c r="AA176" s="3">
        <v>0</v>
      </c>
      <c r="AB176" s="3">
        <v>0</v>
      </c>
      <c r="AC176" s="3">
        <v>0</v>
      </c>
      <c r="AD176" s="3">
        <v>0</v>
      </c>
      <c r="AE176" s="4">
        <v>43688.874074074098</v>
      </c>
      <c r="AF176" s="4">
        <v>43688.874074074098</v>
      </c>
      <c r="AG176" s="3">
        <v>1</v>
      </c>
      <c r="AH176" s="3">
        <v>0</v>
      </c>
      <c r="AI176" s="3">
        <v>0</v>
      </c>
      <c r="AJ176" s="3" t="s">
        <v>104</v>
      </c>
      <c r="AK176" s="3">
        <v>2</v>
      </c>
      <c r="AL176" s="3">
        <v>0</v>
      </c>
      <c r="AM176" s="3">
        <v>0</v>
      </c>
      <c r="AN176" s="3">
        <v>0</v>
      </c>
      <c r="AO176" s="3">
        <v>0</v>
      </c>
      <c r="AP176" s="3">
        <v>0</v>
      </c>
      <c r="AQ176" s="3">
        <v>0</v>
      </c>
      <c r="AR176" s="3">
        <v>0</v>
      </c>
      <c r="AS176" s="3">
        <v>0</v>
      </c>
      <c r="AT176" s="3">
        <v>0</v>
      </c>
      <c r="AU176" s="3">
        <v>0</v>
      </c>
      <c r="AV176" s="3">
        <v>0</v>
      </c>
      <c r="AW176" s="3"/>
      <c r="AX176" s="3">
        <v>1</v>
      </c>
      <c r="AY176" s="3">
        <v>0</v>
      </c>
      <c r="AZ176" s="3"/>
      <c r="BA176" s="3">
        <v>0</v>
      </c>
      <c r="BB176" s="3"/>
      <c r="BC176" s="3">
        <v>591658</v>
      </c>
      <c r="BD176" s="3" t="s">
        <v>691</v>
      </c>
      <c r="BE176" s="3" t="s">
        <v>692</v>
      </c>
      <c r="BF176" s="3" t="s">
        <v>100</v>
      </c>
      <c r="BG176" s="3" t="s">
        <v>693</v>
      </c>
      <c r="BH176" s="3">
        <v>24</v>
      </c>
      <c r="BI176" s="3">
        <v>10</v>
      </c>
      <c r="BJ176" s="3">
        <v>21</v>
      </c>
      <c r="BK176" s="3" t="s">
        <v>127</v>
      </c>
      <c r="BL176" s="3" t="s">
        <v>612</v>
      </c>
    </row>
    <row r="177" spans="1:64" ht="12.75" customHeight="1">
      <c r="A177" s="3">
        <v>237</v>
      </c>
      <c r="B177" s="3">
        <v>0</v>
      </c>
      <c r="C177" s="3">
        <v>0</v>
      </c>
      <c r="D177" s="3">
        <v>0</v>
      </c>
      <c r="E177" s="3">
        <v>0</v>
      </c>
      <c r="F177" s="3">
        <v>0</v>
      </c>
      <c r="G177" s="3">
        <v>0</v>
      </c>
      <c r="H177" s="3">
        <v>0</v>
      </c>
      <c r="I177" s="3">
        <v>0</v>
      </c>
      <c r="J177" s="3">
        <v>269</v>
      </c>
      <c r="K177" s="3">
        <v>0</v>
      </c>
      <c r="L177" s="3">
        <v>0</v>
      </c>
      <c r="M177" s="3">
        <v>0</v>
      </c>
      <c r="N177" s="3">
        <v>0</v>
      </c>
      <c r="O177" s="3">
        <v>0</v>
      </c>
      <c r="P177" s="3">
        <v>0</v>
      </c>
      <c r="Q177" s="3">
        <v>0</v>
      </c>
      <c r="R177" s="3">
        <v>0</v>
      </c>
      <c r="S177" s="3">
        <v>0</v>
      </c>
      <c r="T177" s="3">
        <v>0</v>
      </c>
      <c r="U177" s="3">
        <v>0</v>
      </c>
      <c r="V177" s="3">
        <v>0</v>
      </c>
      <c r="W177" s="3">
        <v>0</v>
      </c>
      <c r="X177" s="3">
        <v>0</v>
      </c>
      <c r="Y177" s="3">
        <v>0</v>
      </c>
      <c r="Z177" s="3">
        <v>0</v>
      </c>
      <c r="AA177" s="3">
        <v>0</v>
      </c>
      <c r="AB177" s="3">
        <v>0</v>
      </c>
      <c r="AC177" s="3">
        <v>0</v>
      </c>
      <c r="AD177" s="3">
        <v>0</v>
      </c>
      <c r="AE177" s="4">
        <v>43688.886979166702</v>
      </c>
      <c r="AF177" s="4">
        <v>43688.886979166702</v>
      </c>
      <c r="AG177" s="3">
        <v>1</v>
      </c>
      <c r="AH177" s="3">
        <v>1</v>
      </c>
      <c r="AI177" s="3">
        <v>0</v>
      </c>
      <c r="AJ177" s="3" t="s">
        <v>111</v>
      </c>
      <c r="AK177" s="3">
        <v>5</v>
      </c>
      <c r="AL177" s="3">
        <v>0</v>
      </c>
      <c r="AM177" s="3">
        <v>0</v>
      </c>
      <c r="AN177" s="3">
        <v>0</v>
      </c>
      <c r="AO177" s="3">
        <v>0</v>
      </c>
      <c r="AP177" s="3">
        <v>0</v>
      </c>
      <c r="AQ177" s="3">
        <v>0</v>
      </c>
      <c r="AR177" s="3">
        <v>0</v>
      </c>
      <c r="AS177" s="3">
        <v>0</v>
      </c>
      <c r="AT177" s="3">
        <v>0</v>
      </c>
      <c r="AU177" s="3">
        <v>0</v>
      </c>
      <c r="AV177" s="3">
        <v>0</v>
      </c>
      <c r="AW177" s="3"/>
      <c r="AX177" s="3">
        <v>1</v>
      </c>
      <c r="AY177" s="3">
        <v>0</v>
      </c>
      <c r="AZ177" s="3"/>
      <c r="BA177" s="3">
        <v>0</v>
      </c>
      <c r="BB177" s="3" t="s">
        <v>694</v>
      </c>
      <c r="BC177" s="3">
        <v>215844</v>
      </c>
      <c r="BD177" s="3" t="s">
        <v>130</v>
      </c>
      <c r="BE177" s="3" t="s">
        <v>695</v>
      </c>
      <c r="BF177" s="3" t="s">
        <v>160</v>
      </c>
      <c r="BG177" s="3" t="s">
        <v>605</v>
      </c>
      <c r="BH177" s="3">
        <v>14</v>
      </c>
      <c r="BI177" s="3">
        <v>1</v>
      </c>
      <c r="BJ177" s="3">
        <v>24</v>
      </c>
      <c r="BK177" s="3" t="s">
        <v>527</v>
      </c>
      <c r="BL177" s="3" t="s">
        <v>148</v>
      </c>
    </row>
    <row r="178" spans="1:64" ht="12.75" customHeight="1">
      <c r="A178" s="3">
        <v>238</v>
      </c>
      <c r="B178" s="3">
        <v>0</v>
      </c>
      <c r="C178" s="3">
        <v>0</v>
      </c>
      <c r="D178" s="3">
        <v>0</v>
      </c>
      <c r="E178" s="3">
        <v>0</v>
      </c>
      <c r="F178" s="3">
        <v>0</v>
      </c>
      <c r="G178" s="3">
        <v>0</v>
      </c>
      <c r="H178" s="3">
        <v>0</v>
      </c>
      <c r="I178" s="3">
        <v>0</v>
      </c>
      <c r="J178" s="3">
        <v>265</v>
      </c>
      <c r="K178" s="3">
        <v>0</v>
      </c>
      <c r="L178" s="3">
        <v>0</v>
      </c>
      <c r="M178" s="3">
        <v>0</v>
      </c>
      <c r="N178" s="3">
        <v>0</v>
      </c>
      <c r="O178" s="3">
        <v>0</v>
      </c>
      <c r="P178" s="3">
        <v>0</v>
      </c>
      <c r="Q178" s="3">
        <v>0</v>
      </c>
      <c r="R178" s="3">
        <v>0</v>
      </c>
      <c r="S178" s="3">
        <v>0</v>
      </c>
      <c r="T178" s="3">
        <v>0</v>
      </c>
      <c r="U178" s="3">
        <v>0</v>
      </c>
      <c r="V178" s="3">
        <v>0</v>
      </c>
      <c r="W178" s="3">
        <v>0</v>
      </c>
      <c r="X178" s="3">
        <v>0</v>
      </c>
      <c r="Y178" s="3">
        <v>0</v>
      </c>
      <c r="Z178" s="3">
        <v>0</v>
      </c>
      <c r="AA178" s="3">
        <v>0</v>
      </c>
      <c r="AB178" s="3">
        <v>0</v>
      </c>
      <c r="AC178" s="3">
        <v>0</v>
      </c>
      <c r="AD178" s="3">
        <v>0</v>
      </c>
      <c r="AE178" s="4">
        <v>43688.9481018519</v>
      </c>
      <c r="AF178" s="4">
        <v>43688.9481018519</v>
      </c>
      <c r="AG178" s="3">
        <v>1</v>
      </c>
      <c r="AH178" s="3">
        <v>1</v>
      </c>
      <c r="AI178" s="3">
        <v>1</v>
      </c>
      <c r="AJ178" s="3" t="s">
        <v>104</v>
      </c>
      <c r="AK178" s="3">
        <v>5</v>
      </c>
      <c r="AL178" s="3">
        <v>5</v>
      </c>
      <c r="AM178" s="3">
        <v>1</v>
      </c>
      <c r="AN178" s="3">
        <v>0</v>
      </c>
      <c r="AO178" s="3">
        <v>0</v>
      </c>
      <c r="AP178" s="3">
        <v>0</v>
      </c>
      <c r="AQ178" s="3">
        <v>0</v>
      </c>
      <c r="AR178" s="3">
        <v>0</v>
      </c>
      <c r="AS178" s="3">
        <v>0</v>
      </c>
      <c r="AT178" s="3">
        <v>0</v>
      </c>
      <c r="AU178" s="3">
        <v>0</v>
      </c>
      <c r="AV178" s="3">
        <v>0</v>
      </c>
      <c r="AW178" s="3"/>
      <c r="AX178" s="3">
        <v>1</v>
      </c>
      <c r="AY178" s="3">
        <v>0</v>
      </c>
      <c r="AZ178" s="3"/>
      <c r="BA178" s="3">
        <v>0</v>
      </c>
      <c r="BB178" s="3"/>
      <c r="BC178" s="3">
        <v>613299</v>
      </c>
      <c r="BD178" s="3" t="s">
        <v>696</v>
      </c>
      <c r="BE178" s="3" t="s">
        <v>113</v>
      </c>
      <c r="BF178" s="3" t="s">
        <v>132</v>
      </c>
      <c r="BG178" s="3" t="s">
        <v>697</v>
      </c>
      <c r="BH178" s="3">
        <v>14</v>
      </c>
      <c r="BI178" s="3">
        <v>4</v>
      </c>
      <c r="BJ178" s="3">
        <v>20</v>
      </c>
      <c r="BK178" s="3" t="s">
        <v>102</v>
      </c>
      <c r="BL178" s="3" t="s">
        <v>698</v>
      </c>
    </row>
    <row r="179" spans="1:64" ht="12.75" customHeight="1">
      <c r="A179" s="3">
        <v>239</v>
      </c>
      <c r="B179" s="3">
        <v>0</v>
      </c>
      <c r="C179" s="3">
        <v>0</v>
      </c>
      <c r="D179" s="3">
        <v>0</v>
      </c>
      <c r="E179" s="3">
        <v>0</v>
      </c>
      <c r="F179" s="3">
        <v>0</v>
      </c>
      <c r="G179" s="3">
        <v>0</v>
      </c>
      <c r="H179" s="3">
        <v>0</v>
      </c>
      <c r="I179" s="3">
        <v>0</v>
      </c>
      <c r="J179" s="3">
        <v>1051</v>
      </c>
      <c r="K179" s="3">
        <v>0</v>
      </c>
      <c r="L179" s="3">
        <v>0</v>
      </c>
      <c r="M179" s="3">
        <v>0</v>
      </c>
      <c r="N179" s="3">
        <v>0</v>
      </c>
      <c r="O179" s="3">
        <v>0</v>
      </c>
      <c r="P179" s="3">
        <v>0</v>
      </c>
      <c r="Q179" s="3">
        <v>0</v>
      </c>
      <c r="R179" s="3">
        <v>0</v>
      </c>
      <c r="S179" s="3">
        <v>0</v>
      </c>
      <c r="T179" s="3">
        <v>0</v>
      </c>
      <c r="U179" s="3">
        <v>0</v>
      </c>
      <c r="V179" s="3">
        <v>0</v>
      </c>
      <c r="W179" s="3">
        <v>0</v>
      </c>
      <c r="X179" s="3">
        <v>0</v>
      </c>
      <c r="Y179" s="3">
        <v>0</v>
      </c>
      <c r="Z179" s="3">
        <v>0</v>
      </c>
      <c r="AA179" s="3">
        <v>0</v>
      </c>
      <c r="AB179" s="3">
        <v>0</v>
      </c>
      <c r="AC179" s="3">
        <v>0</v>
      </c>
      <c r="AD179" s="3">
        <v>0</v>
      </c>
      <c r="AE179" s="4">
        <v>43688.955613425896</v>
      </c>
      <c r="AF179" s="4">
        <v>43688.955613425896</v>
      </c>
      <c r="AG179" s="3">
        <v>1</v>
      </c>
      <c r="AH179" s="3">
        <v>1</v>
      </c>
      <c r="AI179" s="3">
        <v>3</v>
      </c>
      <c r="AJ179" s="3" t="s">
        <v>111</v>
      </c>
      <c r="AK179" s="3">
        <v>5</v>
      </c>
      <c r="AL179" s="3">
        <v>5</v>
      </c>
      <c r="AM179" s="3">
        <v>1</v>
      </c>
      <c r="AN179" s="3">
        <v>1</v>
      </c>
      <c r="AO179" s="3">
        <v>0</v>
      </c>
      <c r="AP179" s="3">
        <v>0</v>
      </c>
      <c r="AQ179" s="3">
        <v>0</v>
      </c>
      <c r="AR179" s="3">
        <v>0</v>
      </c>
      <c r="AS179" s="3">
        <v>0</v>
      </c>
      <c r="AT179" s="3">
        <v>0</v>
      </c>
      <c r="AU179" s="3">
        <v>0</v>
      </c>
      <c r="AV179" s="3">
        <v>0</v>
      </c>
      <c r="AW179" s="3"/>
      <c r="AX179" s="3">
        <v>1</v>
      </c>
      <c r="AY179" s="3">
        <v>0</v>
      </c>
      <c r="AZ179" s="3"/>
      <c r="BA179" s="3">
        <v>0</v>
      </c>
      <c r="BB179" s="3"/>
      <c r="BC179" s="3">
        <v>616757</v>
      </c>
      <c r="BD179" s="3" t="s">
        <v>699</v>
      </c>
      <c r="BE179" s="3" t="s">
        <v>700</v>
      </c>
      <c r="BF179" s="3" t="s">
        <v>141</v>
      </c>
      <c r="BG179" s="3" t="s">
        <v>122</v>
      </c>
      <c r="BH179" s="3">
        <v>14</v>
      </c>
      <c r="BI179" s="3">
        <v>1</v>
      </c>
      <c r="BJ179" s="3">
        <v>28</v>
      </c>
      <c r="BK179" s="3" t="s">
        <v>102</v>
      </c>
      <c r="BL179" s="3" t="s">
        <v>238</v>
      </c>
    </row>
    <row r="180" spans="1:64" ht="12.75" customHeight="1">
      <c r="A180" s="3">
        <v>212</v>
      </c>
      <c r="B180" s="3">
        <v>0</v>
      </c>
      <c r="C180" s="3">
        <v>0</v>
      </c>
      <c r="D180" s="3">
        <v>0</v>
      </c>
      <c r="E180" s="3">
        <v>0</v>
      </c>
      <c r="F180" s="3">
        <v>0</v>
      </c>
      <c r="G180" s="3">
        <v>0</v>
      </c>
      <c r="H180" s="3">
        <v>0</v>
      </c>
      <c r="I180" s="3">
        <v>0</v>
      </c>
      <c r="J180" s="3">
        <v>405</v>
      </c>
      <c r="K180" s="3">
        <v>0</v>
      </c>
      <c r="L180" s="3">
        <v>0</v>
      </c>
      <c r="M180" s="3">
        <v>0</v>
      </c>
      <c r="N180" s="3">
        <v>0</v>
      </c>
      <c r="O180" s="3">
        <v>0</v>
      </c>
      <c r="P180" s="3">
        <v>0</v>
      </c>
      <c r="Q180" s="3">
        <v>0</v>
      </c>
      <c r="R180" s="3">
        <v>0</v>
      </c>
      <c r="S180" s="3">
        <v>0</v>
      </c>
      <c r="T180" s="3">
        <v>0</v>
      </c>
      <c r="U180" s="3">
        <v>0</v>
      </c>
      <c r="V180" s="3">
        <v>0</v>
      </c>
      <c r="W180" s="3">
        <v>0</v>
      </c>
      <c r="X180" s="3">
        <v>0</v>
      </c>
      <c r="Y180" s="3">
        <v>0</v>
      </c>
      <c r="Z180" s="3">
        <v>0</v>
      </c>
      <c r="AA180" s="3">
        <v>0</v>
      </c>
      <c r="AB180" s="3">
        <v>0</v>
      </c>
      <c r="AC180" s="3">
        <v>0</v>
      </c>
      <c r="AD180" s="3">
        <v>0</v>
      </c>
      <c r="AE180" s="4">
        <v>43689.404826388898</v>
      </c>
      <c r="AF180" s="4">
        <v>43689.404826388898</v>
      </c>
      <c r="AG180" s="3">
        <v>1</v>
      </c>
      <c r="AH180" s="3">
        <v>1</v>
      </c>
      <c r="AI180" s="3">
        <v>1</v>
      </c>
      <c r="AJ180" s="3" t="s">
        <v>701</v>
      </c>
      <c r="AK180" s="3">
        <v>5</v>
      </c>
      <c r="AL180" s="3">
        <v>0</v>
      </c>
      <c r="AM180" s="3">
        <v>0</v>
      </c>
      <c r="AN180" s="3">
        <v>0</v>
      </c>
      <c r="AO180" s="3">
        <v>0</v>
      </c>
      <c r="AP180" s="3">
        <v>0</v>
      </c>
      <c r="AQ180" s="3">
        <v>0</v>
      </c>
      <c r="AR180" s="3">
        <v>0</v>
      </c>
      <c r="AS180" s="3">
        <v>0</v>
      </c>
      <c r="AT180" s="3">
        <v>0</v>
      </c>
      <c r="AU180" s="3">
        <v>0</v>
      </c>
      <c r="AV180" s="3">
        <v>0</v>
      </c>
      <c r="AW180" s="3"/>
      <c r="AX180" s="3">
        <v>1</v>
      </c>
      <c r="AY180" s="3">
        <v>0</v>
      </c>
      <c r="AZ180" s="3"/>
      <c r="BA180" s="3">
        <v>0</v>
      </c>
      <c r="BB180" s="3" t="s">
        <v>702</v>
      </c>
      <c r="BC180" s="3">
        <v>613459</v>
      </c>
      <c r="BD180" s="3" t="s">
        <v>703</v>
      </c>
      <c r="BE180" s="3" t="s">
        <v>704</v>
      </c>
      <c r="BF180" s="3" t="s">
        <v>219</v>
      </c>
      <c r="BG180" s="3" t="s">
        <v>705</v>
      </c>
      <c r="BH180" s="3">
        <v>16</v>
      </c>
      <c r="BI180" s="3">
        <v>4</v>
      </c>
      <c r="BJ180" s="3">
        <v>20</v>
      </c>
      <c r="BK180" s="3" t="s">
        <v>102</v>
      </c>
      <c r="BL180" s="3" t="s">
        <v>324</v>
      </c>
    </row>
    <row r="181" spans="1:64" ht="12.75" customHeight="1">
      <c r="A181" s="3">
        <v>241</v>
      </c>
      <c r="B181" s="3">
        <v>0</v>
      </c>
      <c r="C181" s="3">
        <v>0</v>
      </c>
      <c r="D181" s="3">
        <v>0</v>
      </c>
      <c r="E181" s="3">
        <v>0</v>
      </c>
      <c r="F181" s="3">
        <v>0</v>
      </c>
      <c r="G181" s="3">
        <v>0</v>
      </c>
      <c r="H181" s="3">
        <v>0</v>
      </c>
      <c r="I181" s="3">
        <v>0</v>
      </c>
      <c r="J181" s="3">
        <v>1869</v>
      </c>
      <c r="K181" s="3">
        <v>0</v>
      </c>
      <c r="L181" s="3">
        <v>0</v>
      </c>
      <c r="M181" s="3">
        <v>0</v>
      </c>
      <c r="N181" s="3">
        <v>0</v>
      </c>
      <c r="O181" s="3">
        <v>0</v>
      </c>
      <c r="P181" s="3">
        <v>0</v>
      </c>
      <c r="Q181" s="3">
        <v>0</v>
      </c>
      <c r="R181" s="3">
        <v>0</v>
      </c>
      <c r="S181" s="3">
        <v>0</v>
      </c>
      <c r="T181" s="3">
        <v>0</v>
      </c>
      <c r="U181" s="3">
        <v>0</v>
      </c>
      <c r="V181" s="3">
        <v>0</v>
      </c>
      <c r="W181" s="3">
        <v>0</v>
      </c>
      <c r="X181" s="3">
        <v>0</v>
      </c>
      <c r="Y181" s="3">
        <v>0</v>
      </c>
      <c r="Z181" s="3">
        <v>0</v>
      </c>
      <c r="AA181" s="3">
        <v>0</v>
      </c>
      <c r="AB181" s="3">
        <v>0</v>
      </c>
      <c r="AC181" s="3">
        <v>0</v>
      </c>
      <c r="AD181" s="3">
        <v>0</v>
      </c>
      <c r="AE181" s="4">
        <v>43689.413090277798</v>
      </c>
      <c r="AF181" s="4">
        <v>43689.413090277798</v>
      </c>
      <c r="AG181" s="3">
        <v>1</v>
      </c>
      <c r="AH181" s="3">
        <v>0</v>
      </c>
      <c r="AI181" s="3">
        <v>0</v>
      </c>
      <c r="AJ181" s="3" t="s">
        <v>135</v>
      </c>
      <c r="AK181" s="3">
        <v>0</v>
      </c>
      <c r="AL181" s="3">
        <v>0</v>
      </c>
      <c r="AM181" s="3">
        <v>0</v>
      </c>
      <c r="AN181" s="3">
        <v>0</v>
      </c>
      <c r="AO181" s="3">
        <v>0</v>
      </c>
      <c r="AP181" s="3">
        <v>0</v>
      </c>
      <c r="AQ181" s="3">
        <v>0</v>
      </c>
      <c r="AR181" s="3">
        <v>0</v>
      </c>
      <c r="AS181" s="3">
        <v>0</v>
      </c>
      <c r="AT181" s="3">
        <v>0</v>
      </c>
      <c r="AU181" s="3">
        <v>0</v>
      </c>
      <c r="AV181" s="3">
        <v>0</v>
      </c>
      <c r="AW181" s="3"/>
      <c r="AX181" s="3">
        <v>1</v>
      </c>
      <c r="AY181" s="3">
        <v>0</v>
      </c>
      <c r="AZ181" s="3"/>
      <c r="BA181" s="3">
        <v>0</v>
      </c>
      <c r="BB181" s="3" t="s">
        <v>706</v>
      </c>
      <c r="BC181" s="3">
        <v>589611</v>
      </c>
      <c r="BD181" s="3" t="s">
        <v>103</v>
      </c>
      <c r="BE181" s="3" t="s">
        <v>707</v>
      </c>
      <c r="BF181" s="3" t="s">
        <v>98</v>
      </c>
      <c r="BG181" s="3" t="s">
        <v>708</v>
      </c>
      <c r="BH181" s="3">
        <v>27</v>
      </c>
      <c r="BI181" s="3">
        <v>6</v>
      </c>
      <c r="BJ181" s="3">
        <v>22</v>
      </c>
      <c r="BK181" s="3" t="s">
        <v>127</v>
      </c>
      <c r="BL181" s="3" t="s">
        <v>149</v>
      </c>
    </row>
    <row r="182" spans="1:64" ht="12.75" customHeight="1">
      <c r="A182" s="3">
        <v>242</v>
      </c>
      <c r="B182" s="3">
        <v>0</v>
      </c>
      <c r="C182" s="3">
        <v>0</v>
      </c>
      <c r="D182" s="3">
        <v>0</v>
      </c>
      <c r="E182" s="3">
        <v>0</v>
      </c>
      <c r="F182" s="3">
        <v>0</v>
      </c>
      <c r="G182" s="3">
        <v>0</v>
      </c>
      <c r="H182" s="3">
        <v>0</v>
      </c>
      <c r="I182" s="3">
        <v>0</v>
      </c>
      <c r="J182" s="3">
        <v>719</v>
      </c>
      <c r="K182" s="3">
        <v>0</v>
      </c>
      <c r="L182" s="3">
        <v>0</v>
      </c>
      <c r="M182" s="3">
        <v>0</v>
      </c>
      <c r="N182" s="3">
        <v>0</v>
      </c>
      <c r="O182" s="3">
        <v>0</v>
      </c>
      <c r="P182" s="3">
        <v>0</v>
      </c>
      <c r="Q182" s="3">
        <v>0</v>
      </c>
      <c r="R182" s="3">
        <v>0</v>
      </c>
      <c r="S182" s="3">
        <v>0</v>
      </c>
      <c r="T182" s="3">
        <v>0</v>
      </c>
      <c r="U182" s="3">
        <v>0</v>
      </c>
      <c r="V182" s="3">
        <v>0</v>
      </c>
      <c r="W182" s="3">
        <v>0</v>
      </c>
      <c r="X182" s="3">
        <v>0</v>
      </c>
      <c r="Y182" s="3">
        <v>0</v>
      </c>
      <c r="Z182" s="3">
        <v>0</v>
      </c>
      <c r="AA182" s="3">
        <v>0</v>
      </c>
      <c r="AB182" s="3">
        <v>0</v>
      </c>
      <c r="AC182" s="3">
        <v>0</v>
      </c>
      <c r="AD182" s="3">
        <v>0</v>
      </c>
      <c r="AE182" s="4">
        <v>43689.433101851901</v>
      </c>
      <c r="AF182" s="4">
        <v>43689.433101851901</v>
      </c>
      <c r="AG182" s="3">
        <v>1</v>
      </c>
      <c r="AH182" s="3">
        <v>0</v>
      </c>
      <c r="AI182" s="3">
        <v>0</v>
      </c>
      <c r="AJ182" s="3" t="s">
        <v>104</v>
      </c>
      <c r="AK182" s="3">
        <v>5</v>
      </c>
      <c r="AL182" s="3">
        <v>0</v>
      </c>
      <c r="AM182" s="3">
        <v>1</v>
      </c>
      <c r="AN182" s="3">
        <v>0</v>
      </c>
      <c r="AO182" s="3">
        <v>0</v>
      </c>
      <c r="AP182" s="3">
        <v>0</v>
      </c>
      <c r="AQ182" s="3">
        <v>0</v>
      </c>
      <c r="AR182" s="3">
        <v>0</v>
      </c>
      <c r="AS182" s="3">
        <v>0</v>
      </c>
      <c r="AT182" s="3">
        <v>0</v>
      </c>
      <c r="AU182" s="3">
        <v>0</v>
      </c>
      <c r="AV182" s="3">
        <v>0</v>
      </c>
      <c r="AW182" s="3"/>
      <c r="AX182" s="3">
        <v>1</v>
      </c>
      <c r="AY182" s="3">
        <v>0</v>
      </c>
      <c r="AZ182" s="3"/>
      <c r="BA182" s="3">
        <v>0</v>
      </c>
      <c r="BB182" s="3"/>
      <c r="BC182" s="3">
        <v>614559</v>
      </c>
      <c r="BD182" s="3" t="s">
        <v>321</v>
      </c>
      <c r="BE182" s="3" t="s">
        <v>159</v>
      </c>
      <c r="BF182" s="3" t="s">
        <v>144</v>
      </c>
      <c r="BG182" s="3" t="s">
        <v>108</v>
      </c>
      <c r="BH182" s="3">
        <v>12</v>
      </c>
      <c r="BI182" s="3">
        <v>9</v>
      </c>
      <c r="BJ182" s="3">
        <v>25</v>
      </c>
      <c r="BK182" s="3" t="s">
        <v>102</v>
      </c>
      <c r="BL182" s="3" t="s">
        <v>130</v>
      </c>
    </row>
    <row r="183" spans="1:64" ht="12.75" customHeight="1">
      <c r="A183" s="3">
        <v>107</v>
      </c>
      <c r="B183" s="3">
        <v>0</v>
      </c>
      <c r="C183" s="3">
        <v>0</v>
      </c>
      <c r="D183" s="3">
        <v>0</v>
      </c>
      <c r="E183" s="3">
        <v>0</v>
      </c>
      <c r="F183" s="3">
        <v>0</v>
      </c>
      <c r="G183" s="3">
        <v>0</v>
      </c>
      <c r="H183" s="3">
        <v>0</v>
      </c>
      <c r="I183" s="3">
        <v>0</v>
      </c>
      <c r="J183" s="3">
        <v>1667</v>
      </c>
      <c r="K183" s="3">
        <v>0</v>
      </c>
      <c r="L183" s="3">
        <v>0</v>
      </c>
      <c r="M183" s="3">
        <v>0</v>
      </c>
      <c r="N183" s="3">
        <v>0</v>
      </c>
      <c r="O183" s="3">
        <v>0</v>
      </c>
      <c r="P183" s="3">
        <v>0</v>
      </c>
      <c r="Q183" s="3">
        <v>0</v>
      </c>
      <c r="R183" s="3">
        <v>0</v>
      </c>
      <c r="S183" s="3">
        <v>0</v>
      </c>
      <c r="T183" s="3">
        <v>0</v>
      </c>
      <c r="U183" s="3">
        <v>0</v>
      </c>
      <c r="V183" s="3">
        <v>0</v>
      </c>
      <c r="W183" s="3">
        <v>0</v>
      </c>
      <c r="X183" s="3">
        <v>0</v>
      </c>
      <c r="Y183" s="3">
        <v>0</v>
      </c>
      <c r="Z183" s="3">
        <v>0</v>
      </c>
      <c r="AA183" s="3">
        <v>0</v>
      </c>
      <c r="AB183" s="3">
        <v>0</v>
      </c>
      <c r="AC183" s="3">
        <v>0</v>
      </c>
      <c r="AD183" s="3">
        <v>0</v>
      </c>
      <c r="AE183" s="4">
        <v>43689.433252314797</v>
      </c>
      <c r="AF183" s="4">
        <v>43689.433252314797</v>
      </c>
      <c r="AG183" s="3">
        <v>1</v>
      </c>
      <c r="AH183" s="3">
        <v>2</v>
      </c>
      <c r="AI183" s="3">
        <v>0</v>
      </c>
      <c r="AJ183" s="3" t="s">
        <v>135</v>
      </c>
      <c r="AK183" s="3">
        <v>1</v>
      </c>
      <c r="AL183" s="3">
        <v>0</v>
      </c>
      <c r="AM183" s="3">
        <v>0</v>
      </c>
      <c r="AN183" s="3">
        <v>0</v>
      </c>
      <c r="AO183" s="3">
        <v>0</v>
      </c>
      <c r="AP183" s="3">
        <v>0</v>
      </c>
      <c r="AQ183" s="3">
        <v>0</v>
      </c>
      <c r="AR183" s="3">
        <v>0</v>
      </c>
      <c r="AS183" s="3">
        <v>0</v>
      </c>
      <c r="AT183" s="3">
        <v>0</v>
      </c>
      <c r="AU183" s="3">
        <v>0</v>
      </c>
      <c r="AV183" s="3">
        <v>0</v>
      </c>
      <c r="AW183" s="3"/>
      <c r="AX183" s="3">
        <v>1</v>
      </c>
      <c r="AY183" s="3">
        <v>0</v>
      </c>
      <c r="AZ183" s="3"/>
      <c r="BA183" s="3">
        <v>0</v>
      </c>
      <c r="BB183" s="3"/>
      <c r="BC183" s="3">
        <v>576950</v>
      </c>
      <c r="BD183" s="3" t="s">
        <v>132</v>
      </c>
      <c r="BE183" s="3" t="s">
        <v>709</v>
      </c>
      <c r="BF183" s="3" t="s">
        <v>160</v>
      </c>
      <c r="BG183" s="3" t="s">
        <v>411</v>
      </c>
      <c r="BH183" s="3">
        <v>28</v>
      </c>
      <c r="BI183" s="3">
        <v>2</v>
      </c>
      <c r="BJ183" s="3">
        <v>9</v>
      </c>
      <c r="BK183" s="3" t="s">
        <v>109</v>
      </c>
      <c r="BL183" s="3" t="s">
        <v>380</v>
      </c>
    </row>
    <row r="184" spans="1:64" ht="12.75" customHeight="1">
      <c r="A184" s="3">
        <v>243</v>
      </c>
      <c r="B184" s="3">
        <v>0</v>
      </c>
      <c r="C184" s="3">
        <v>0</v>
      </c>
      <c r="D184" s="3">
        <v>0</v>
      </c>
      <c r="E184" s="3">
        <v>0</v>
      </c>
      <c r="F184" s="3">
        <v>0</v>
      </c>
      <c r="G184" s="3">
        <v>0</v>
      </c>
      <c r="H184" s="3">
        <v>0</v>
      </c>
      <c r="I184" s="3">
        <v>0</v>
      </c>
      <c r="J184" s="3">
        <v>1484</v>
      </c>
      <c r="K184" s="3">
        <v>0</v>
      </c>
      <c r="L184" s="3">
        <v>0</v>
      </c>
      <c r="M184" s="3">
        <v>0</v>
      </c>
      <c r="N184" s="3">
        <v>0</v>
      </c>
      <c r="O184" s="3">
        <v>0</v>
      </c>
      <c r="P184" s="3">
        <v>0</v>
      </c>
      <c r="Q184" s="3">
        <v>0</v>
      </c>
      <c r="R184" s="3">
        <v>0</v>
      </c>
      <c r="S184" s="3">
        <v>0</v>
      </c>
      <c r="T184" s="3">
        <v>0</v>
      </c>
      <c r="U184" s="3">
        <v>0</v>
      </c>
      <c r="V184" s="3">
        <v>0</v>
      </c>
      <c r="W184" s="3">
        <v>0</v>
      </c>
      <c r="X184" s="3">
        <v>0</v>
      </c>
      <c r="Y184" s="3">
        <v>0</v>
      </c>
      <c r="Z184" s="3">
        <v>0</v>
      </c>
      <c r="AA184" s="3">
        <v>0</v>
      </c>
      <c r="AB184" s="3">
        <v>0</v>
      </c>
      <c r="AC184" s="3">
        <v>0</v>
      </c>
      <c r="AD184" s="3">
        <v>0</v>
      </c>
      <c r="AE184" s="4">
        <v>43689.447094907402</v>
      </c>
      <c r="AF184" s="4">
        <v>43689.447094907402</v>
      </c>
      <c r="AG184" s="3">
        <v>1</v>
      </c>
      <c r="AH184" s="3">
        <v>1</v>
      </c>
      <c r="AI184" s="3">
        <v>2</v>
      </c>
      <c r="AJ184" s="3" t="s">
        <v>104</v>
      </c>
      <c r="AK184" s="3">
        <v>5</v>
      </c>
      <c r="AL184" s="3">
        <v>0</v>
      </c>
      <c r="AM184" s="3">
        <v>1</v>
      </c>
      <c r="AN184" s="3">
        <v>0</v>
      </c>
      <c r="AO184" s="3">
        <v>0</v>
      </c>
      <c r="AP184" s="3">
        <v>0</v>
      </c>
      <c r="AQ184" s="3">
        <v>0</v>
      </c>
      <c r="AR184" s="3">
        <v>0</v>
      </c>
      <c r="AS184" s="3">
        <v>0</v>
      </c>
      <c r="AT184" s="3">
        <v>0</v>
      </c>
      <c r="AU184" s="3">
        <v>0</v>
      </c>
      <c r="AV184" s="3">
        <v>0</v>
      </c>
      <c r="AW184" s="3" t="s">
        <v>710</v>
      </c>
      <c r="AX184" s="3">
        <v>1</v>
      </c>
      <c r="AY184" s="3">
        <v>0</v>
      </c>
      <c r="AZ184" s="3"/>
      <c r="BA184" s="3">
        <v>0</v>
      </c>
      <c r="BB184" s="3"/>
      <c r="BC184" s="3">
        <v>587511</v>
      </c>
      <c r="BD184" s="3" t="s">
        <v>711</v>
      </c>
      <c r="BE184" s="3" t="s">
        <v>712</v>
      </c>
      <c r="BF184" s="3" t="s">
        <v>132</v>
      </c>
      <c r="BG184" s="3" t="s">
        <v>312</v>
      </c>
      <c r="BH184" s="3">
        <v>27</v>
      </c>
      <c r="BI184" s="3">
        <v>1</v>
      </c>
      <c r="BJ184" s="3">
        <v>16</v>
      </c>
      <c r="BK184" s="3" t="s">
        <v>109</v>
      </c>
      <c r="BL184" s="3" t="s">
        <v>148</v>
      </c>
    </row>
    <row r="185" spans="1:64" ht="12.75" customHeight="1">
      <c r="A185" s="3">
        <v>244</v>
      </c>
      <c r="B185" s="3">
        <v>0</v>
      </c>
      <c r="C185" s="3">
        <v>0</v>
      </c>
      <c r="D185" s="3">
        <v>0</v>
      </c>
      <c r="E185" s="3">
        <v>0</v>
      </c>
      <c r="F185" s="3">
        <v>0</v>
      </c>
      <c r="G185" s="3">
        <v>0</v>
      </c>
      <c r="H185" s="3">
        <v>0</v>
      </c>
      <c r="I185" s="3">
        <v>0</v>
      </c>
      <c r="J185" s="3">
        <v>513</v>
      </c>
      <c r="K185" s="3">
        <v>0</v>
      </c>
      <c r="L185" s="3">
        <v>0</v>
      </c>
      <c r="M185" s="3">
        <v>0</v>
      </c>
      <c r="N185" s="3">
        <v>0</v>
      </c>
      <c r="O185" s="3">
        <v>0</v>
      </c>
      <c r="P185" s="3">
        <v>0</v>
      </c>
      <c r="Q185" s="3">
        <v>0</v>
      </c>
      <c r="R185" s="3">
        <v>0</v>
      </c>
      <c r="S185" s="3">
        <v>0</v>
      </c>
      <c r="T185" s="3">
        <v>0</v>
      </c>
      <c r="U185" s="3">
        <v>0</v>
      </c>
      <c r="V185" s="3">
        <v>0</v>
      </c>
      <c r="W185" s="3">
        <v>0</v>
      </c>
      <c r="X185" s="3">
        <v>0</v>
      </c>
      <c r="Y185" s="3">
        <v>0</v>
      </c>
      <c r="Z185" s="3">
        <v>0</v>
      </c>
      <c r="AA185" s="3">
        <v>0</v>
      </c>
      <c r="AB185" s="3">
        <v>0</v>
      </c>
      <c r="AC185" s="3">
        <v>0</v>
      </c>
      <c r="AD185" s="3">
        <v>0</v>
      </c>
      <c r="AE185" s="4">
        <v>43689.464155092603</v>
      </c>
      <c r="AF185" s="4">
        <v>43689.464155092603</v>
      </c>
      <c r="AG185" s="3">
        <v>1</v>
      </c>
      <c r="AH185" s="3">
        <v>1</v>
      </c>
      <c r="AI185" s="3">
        <v>1</v>
      </c>
      <c r="AJ185" s="3" t="s">
        <v>104</v>
      </c>
      <c r="AK185" s="3">
        <v>5</v>
      </c>
      <c r="AL185" s="3">
        <v>0</v>
      </c>
      <c r="AM185" s="3">
        <v>1</v>
      </c>
      <c r="AN185" s="3">
        <v>1</v>
      </c>
      <c r="AO185" s="3">
        <v>0</v>
      </c>
      <c r="AP185" s="3">
        <v>0</v>
      </c>
      <c r="AQ185" s="3">
        <v>0</v>
      </c>
      <c r="AR185" s="3">
        <v>0</v>
      </c>
      <c r="AS185" s="3">
        <v>0</v>
      </c>
      <c r="AT185" s="3">
        <v>0</v>
      </c>
      <c r="AU185" s="3">
        <v>0</v>
      </c>
      <c r="AV185" s="3">
        <v>0</v>
      </c>
      <c r="AW185" s="3" t="s">
        <v>713</v>
      </c>
      <c r="AX185" s="3">
        <v>1</v>
      </c>
      <c r="AY185" s="3">
        <v>0</v>
      </c>
      <c r="AZ185" s="3"/>
      <c r="BA185" s="3">
        <v>0</v>
      </c>
      <c r="BB185" s="3" t="s">
        <v>714</v>
      </c>
      <c r="BC185" s="3">
        <v>614914</v>
      </c>
      <c r="BD185" s="3" t="s">
        <v>100</v>
      </c>
      <c r="BE185" s="3" t="s">
        <v>715</v>
      </c>
      <c r="BF185" s="3" t="s">
        <v>716</v>
      </c>
      <c r="BG185" s="3" t="s">
        <v>717</v>
      </c>
      <c r="BH185" s="3">
        <v>12</v>
      </c>
      <c r="BI185" s="3">
        <v>8</v>
      </c>
      <c r="BJ185" s="3">
        <v>8</v>
      </c>
      <c r="BK185" s="3" t="s">
        <v>102</v>
      </c>
      <c r="BL185" s="3" t="s">
        <v>385</v>
      </c>
    </row>
    <row r="186" spans="1:64" ht="12.75" customHeight="1">
      <c r="A186" s="3">
        <v>245</v>
      </c>
      <c r="B186" s="3">
        <v>0</v>
      </c>
      <c r="C186" s="3">
        <v>0</v>
      </c>
      <c r="D186" s="3">
        <v>0</v>
      </c>
      <c r="E186" s="3">
        <v>0</v>
      </c>
      <c r="F186" s="3">
        <v>0</v>
      </c>
      <c r="G186" s="3">
        <v>0</v>
      </c>
      <c r="H186" s="3">
        <v>1</v>
      </c>
      <c r="I186" s="3">
        <v>5</v>
      </c>
      <c r="J186" s="3">
        <v>704</v>
      </c>
      <c r="K186" s="3">
        <v>0</v>
      </c>
      <c r="L186" s="3">
        <v>0</v>
      </c>
      <c r="M186" s="3">
        <v>0</v>
      </c>
      <c r="N186" s="3">
        <v>0</v>
      </c>
      <c r="O186" s="3">
        <v>0</v>
      </c>
      <c r="P186" s="3">
        <v>0</v>
      </c>
      <c r="Q186" s="3">
        <v>0</v>
      </c>
      <c r="R186" s="3">
        <v>0</v>
      </c>
      <c r="S186" s="3">
        <v>0</v>
      </c>
      <c r="T186" s="3">
        <v>0</v>
      </c>
      <c r="U186" s="3">
        <v>0</v>
      </c>
      <c r="V186" s="3">
        <v>0</v>
      </c>
      <c r="W186" s="3">
        <v>0</v>
      </c>
      <c r="X186" s="3">
        <v>0</v>
      </c>
      <c r="Y186" s="3">
        <v>0</v>
      </c>
      <c r="Z186" s="3">
        <v>0</v>
      </c>
      <c r="AA186" s="3">
        <v>0</v>
      </c>
      <c r="AB186" s="3">
        <v>0</v>
      </c>
      <c r="AC186" s="3">
        <v>0</v>
      </c>
      <c r="AD186" s="3">
        <v>0</v>
      </c>
      <c r="AE186" s="4">
        <v>43689.466782407399</v>
      </c>
      <c r="AF186" s="4">
        <v>43689.466782407399</v>
      </c>
      <c r="AG186" s="3">
        <v>1</v>
      </c>
      <c r="AH186" s="3">
        <v>0</v>
      </c>
      <c r="AI186" s="3">
        <v>0</v>
      </c>
      <c r="AJ186" s="3"/>
      <c r="AK186" s="3">
        <v>5</v>
      </c>
      <c r="AL186" s="3">
        <v>0</v>
      </c>
      <c r="AM186" s="3">
        <v>1</v>
      </c>
      <c r="AN186" s="3">
        <v>0</v>
      </c>
      <c r="AO186" s="3">
        <v>0</v>
      </c>
      <c r="AP186" s="3">
        <v>0</v>
      </c>
      <c r="AQ186" s="3">
        <v>0</v>
      </c>
      <c r="AR186" s="3">
        <v>0</v>
      </c>
      <c r="AS186" s="3">
        <v>0</v>
      </c>
      <c r="AT186" s="3">
        <v>0</v>
      </c>
      <c r="AU186" s="3">
        <v>0</v>
      </c>
      <c r="AV186" s="3">
        <v>0</v>
      </c>
      <c r="AW186" s="3"/>
      <c r="AX186" s="3">
        <v>1</v>
      </c>
      <c r="AY186" s="3">
        <v>0</v>
      </c>
      <c r="AZ186" s="3"/>
      <c r="BA186" s="3">
        <v>0</v>
      </c>
      <c r="BB186" s="3" t="s">
        <v>718</v>
      </c>
      <c r="BC186" s="3">
        <v>621538</v>
      </c>
      <c r="BD186" s="3" t="s">
        <v>158</v>
      </c>
      <c r="BE186" s="3" t="s">
        <v>719</v>
      </c>
      <c r="BF186" s="3" t="s">
        <v>121</v>
      </c>
      <c r="BG186" s="3" t="s">
        <v>720</v>
      </c>
      <c r="BH186" s="3">
        <v>10</v>
      </c>
      <c r="BI186" s="3">
        <v>9</v>
      </c>
      <c r="BJ186" s="3">
        <v>28</v>
      </c>
      <c r="BK186" s="3" t="s">
        <v>102</v>
      </c>
      <c r="BL186" s="3" t="s">
        <v>721</v>
      </c>
    </row>
    <row r="187" spans="1:64" ht="12.75" customHeight="1">
      <c r="A187" s="3">
        <v>225</v>
      </c>
      <c r="B187" s="3">
        <v>0</v>
      </c>
      <c r="C187" s="3">
        <v>0</v>
      </c>
      <c r="D187" s="3">
        <v>0</v>
      </c>
      <c r="E187" s="3">
        <v>0</v>
      </c>
      <c r="F187" s="3">
        <v>0</v>
      </c>
      <c r="G187" s="3">
        <v>0</v>
      </c>
      <c r="H187" s="3">
        <v>0</v>
      </c>
      <c r="I187" s="3">
        <v>0</v>
      </c>
      <c r="J187" s="3">
        <v>667</v>
      </c>
      <c r="K187" s="3">
        <v>0</v>
      </c>
      <c r="L187" s="3">
        <v>0</v>
      </c>
      <c r="M187" s="3">
        <v>0</v>
      </c>
      <c r="N187" s="3">
        <v>0</v>
      </c>
      <c r="O187" s="3">
        <v>0</v>
      </c>
      <c r="P187" s="3">
        <v>0</v>
      </c>
      <c r="Q187" s="3">
        <v>0</v>
      </c>
      <c r="R187" s="3">
        <v>0</v>
      </c>
      <c r="S187" s="3">
        <v>0</v>
      </c>
      <c r="T187" s="3">
        <v>0</v>
      </c>
      <c r="U187" s="3">
        <v>0</v>
      </c>
      <c r="V187" s="3">
        <v>0</v>
      </c>
      <c r="W187" s="3">
        <v>0</v>
      </c>
      <c r="X187" s="3">
        <v>0</v>
      </c>
      <c r="Y187" s="3">
        <v>0</v>
      </c>
      <c r="Z187" s="3">
        <v>0</v>
      </c>
      <c r="AA187" s="3">
        <v>0</v>
      </c>
      <c r="AB187" s="3">
        <v>0</v>
      </c>
      <c r="AC187" s="3">
        <v>0</v>
      </c>
      <c r="AD187" s="3">
        <v>0</v>
      </c>
      <c r="AE187" s="4">
        <v>43689.4856365741</v>
      </c>
      <c r="AF187" s="4">
        <v>43689.4856365741</v>
      </c>
      <c r="AG187" s="3">
        <v>1</v>
      </c>
      <c r="AH187" s="3">
        <v>1</v>
      </c>
      <c r="AI187" s="3">
        <v>3</v>
      </c>
      <c r="AJ187" s="3" t="s">
        <v>135</v>
      </c>
      <c r="AK187" s="3">
        <v>1</v>
      </c>
      <c r="AL187" s="3">
        <v>1</v>
      </c>
      <c r="AM187" s="3">
        <v>0</v>
      </c>
      <c r="AN187" s="3">
        <v>0</v>
      </c>
      <c r="AO187" s="3">
        <v>0</v>
      </c>
      <c r="AP187" s="3">
        <v>0</v>
      </c>
      <c r="AQ187" s="3">
        <v>0</v>
      </c>
      <c r="AR187" s="3">
        <v>0</v>
      </c>
      <c r="AS187" s="3">
        <v>0</v>
      </c>
      <c r="AT187" s="3">
        <v>0</v>
      </c>
      <c r="AU187" s="3">
        <v>0</v>
      </c>
      <c r="AV187" s="3">
        <v>0</v>
      </c>
      <c r="AW187" s="3"/>
      <c r="AX187" s="3">
        <v>1</v>
      </c>
      <c r="AY187" s="3">
        <v>0</v>
      </c>
      <c r="AZ187" s="3"/>
      <c r="BA187" s="3">
        <v>0</v>
      </c>
      <c r="BB187" s="3" t="s">
        <v>722</v>
      </c>
      <c r="BC187" s="3">
        <v>702725</v>
      </c>
      <c r="BD187" s="3" t="s">
        <v>304</v>
      </c>
      <c r="BE187" s="3" t="s">
        <v>723</v>
      </c>
      <c r="BF187" s="3" t="s">
        <v>500</v>
      </c>
      <c r="BG187" s="3" t="s">
        <v>724</v>
      </c>
      <c r="BH187" s="3">
        <v>11</v>
      </c>
      <c r="BI187" s="3">
        <v>2</v>
      </c>
      <c r="BJ187" s="3">
        <v>0</v>
      </c>
      <c r="BK187" s="3" t="s">
        <v>127</v>
      </c>
      <c r="BL187" s="3" t="s">
        <v>208</v>
      </c>
    </row>
    <row r="188" spans="1:64" ht="12.75" customHeight="1">
      <c r="A188" s="3">
        <v>246</v>
      </c>
      <c r="B188" s="3">
        <v>0</v>
      </c>
      <c r="C188" s="3">
        <v>0</v>
      </c>
      <c r="D188" s="3">
        <v>0</v>
      </c>
      <c r="E188" s="3">
        <v>0</v>
      </c>
      <c r="F188" s="3">
        <v>0</v>
      </c>
      <c r="G188" s="3">
        <v>0</v>
      </c>
      <c r="H188" s="3">
        <v>0</v>
      </c>
      <c r="I188" s="3">
        <v>0</v>
      </c>
      <c r="J188" s="3">
        <v>2196</v>
      </c>
      <c r="K188" s="3">
        <v>0</v>
      </c>
      <c r="L188" s="3">
        <v>0</v>
      </c>
      <c r="M188" s="3">
        <v>0</v>
      </c>
      <c r="N188" s="3">
        <v>0</v>
      </c>
      <c r="O188" s="3">
        <v>0</v>
      </c>
      <c r="P188" s="3">
        <v>0</v>
      </c>
      <c r="Q188" s="3">
        <v>0</v>
      </c>
      <c r="R188" s="3">
        <v>0</v>
      </c>
      <c r="S188" s="3">
        <v>0</v>
      </c>
      <c r="T188" s="3">
        <v>0</v>
      </c>
      <c r="U188" s="3">
        <v>0</v>
      </c>
      <c r="V188" s="3">
        <v>0</v>
      </c>
      <c r="W188" s="3">
        <v>0</v>
      </c>
      <c r="X188" s="3">
        <v>0</v>
      </c>
      <c r="Y188" s="3">
        <v>0</v>
      </c>
      <c r="Z188" s="3">
        <v>0</v>
      </c>
      <c r="AA188" s="3">
        <v>0</v>
      </c>
      <c r="AB188" s="3">
        <v>0</v>
      </c>
      <c r="AC188" s="3">
        <v>0</v>
      </c>
      <c r="AD188" s="3">
        <v>0</v>
      </c>
      <c r="AE188" s="4">
        <v>43689.494780092602</v>
      </c>
      <c r="AF188" s="4">
        <v>43689.494780092602</v>
      </c>
      <c r="AG188" s="3">
        <v>1</v>
      </c>
      <c r="AH188" s="3">
        <v>1</v>
      </c>
      <c r="AI188" s="3">
        <v>1</v>
      </c>
      <c r="AJ188" s="3" t="s">
        <v>104</v>
      </c>
      <c r="AK188" s="3">
        <v>5</v>
      </c>
      <c r="AL188" s="3">
        <v>0</v>
      </c>
      <c r="AM188" s="3">
        <v>0</v>
      </c>
      <c r="AN188" s="3">
        <v>0</v>
      </c>
      <c r="AO188" s="3">
        <v>0</v>
      </c>
      <c r="AP188" s="3">
        <v>0</v>
      </c>
      <c r="AQ188" s="3">
        <v>0</v>
      </c>
      <c r="AR188" s="3">
        <v>0</v>
      </c>
      <c r="AS188" s="3">
        <v>0</v>
      </c>
      <c r="AT188" s="3">
        <v>0</v>
      </c>
      <c r="AU188" s="3">
        <v>0</v>
      </c>
      <c r="AV188" s="3">
        <v>0</v>
      </c>
      <c r="AW188" s="3"/>
      <c r="AX188" s="3">
        <v>1</v>
      </c>
      <c r="AY188" s="3">
        <v>0</v>
      </c>
      <c r="AZ188" s="3"/>
      <c r="BA188" s="3">
        <v>0</v>
      </c>
      <c r="BB188" s="3" t="s">
        <v>725</v>
      </c>
      <c r="BC188" s="3">
        <v>616553</v>
      </c>
      <c r="BD188" s="3" t="s">
        <v>726</v>
      </c>
      <c r="BE188" s="3" t="s">
        <v>727</v>
      </c>
      <c r="BF188" s="3" t="s">
        <v>98</v>
      </c>
      <c r="BG188" s="3" t="s">
        <v>337</v>
      </c>
      <c r="BH188" s="3">
        <v>12</v>
      </c>
      <c r="BI188" s="3">
        <v>1</v>
      </c>
      <c r="BJ188" s="3">
        <v>9</v>
      </c>
      <c r="BK188" s="3" t="s">
        <v>127</v>
      </c>
      <c r="BL188" s="3" t="s">
        <v>728</v>
      </c>
    </row>
    <row r="189" spans="1:64" ht="12.75" customHeight="1">
      <c r="A189" s="3">
        <v>247</v>
      </c>
      <c r="B189" s="3">
        <v>0</v>
      </c>
      <c r="C189" s="3">
        <v>0</v>
      </c>
      <c r="D189" s="3">
        <v>0</v>
      </c>
      <c r="E189" s="3">
        <v>0</v>
      </c>
      <c r="F189" s="3">
        <v>0</v>
      </c>
      <c r="G189" s="3">
        <v>0</v>
      </c>
      <c r="H189" s="3">
        <v>0</v>
      </c>
      <c r="I189" s="3">
        <v>0</v>
      </c>
      <c r="J189" s="3">
        <v>834</v>
      </c>
      <c r="K189" s="3">
        <v>0</v>
      </c>
      <c r="L189" s="3">
        <v>0</v>
      </c>
      <c r="M189" s="3">
        <v>0</v>
      </c>
      <c r="N189" s="3">
        <v>0</v>
      </c>
      <c r="O189" s="3">
        <v>0</v>
      </c>
      <c r="P189" s="3">
        <v>0</v>
      </c>
      <c r="Q189" s="3">
        <v>0</v>
      </c>
      <c r="R189" s="3">
        <v>0</v>
      </c>
      <c r="S189" s="3">
        <v>0</v>
      </c>
      <c r="T189" s="3">
        <v>0</v>
      </c>
      <c r="U189" s="3">
        <v>0</v>
      </c>
      <c r="V189" s="3">
        <v>0</v>
      </c>
      <c r="W189" s="3">
        <v>0</v>
      </c>
      <c r="X189" s="3">
        <v>0</v>
      </c>
      <c r="Y189" s="3">
        <v>0</v>
      </c>
      <c r="Z189" s="3">
        <v>0</v>
      </c>
      <c r="AA189" s="3">
        <v>0</v>
      </c>
      <c r="AB189" s="3">
        <v>0</v>
      </c>
      <c r="AC189" s="3">
        <v>0</v>
      </c>
      <c r="AD189" s="3">
        <v>0</v>
      </c>
      <c r="AE189" s="4">
        <v>43689.496307870402</v>
      </c>
      <c r="AF189" s="4">
        <v>43689.496307870402</v>
      </c>
      <c r="AG189" s="3">
        <v>1</v>
      </c>
      <c r="AH189" s="3">
        <v>1</v>
      </c>
      <c r="AI189" s="3">
        <v>0</v>
      </c>
      <c r="AJ189" s="3" t="s">
        <v>104</v>
      </c>
      <c r="AK189" s="3">
        <v>5</v>
      </c>
      <c r="AL189" s="3">
        <v>0</v>
      </c>
      <c r="AM189" s="3">
        <v>0</v>
      </c>
      <c r="AN189" s="3">
        <v>0</v>
      </c>
      <c r="AO189" s="3">
        <v>0</v>
      </c>
      <c r="AP189" s="3">
        <v>0</v>
      </c>
      <c r="AQ189" s="3">
        <v>0</v>
      </c>
      <c r="AR189" s="3">
        <v>0</v>
      </c>
      <c r="AS189" s="3">
        <v>0</v>
      </c>
      <c r="AT189" s="3">
        <v>0</v>
      </c>
      <c r="AU189" s="3">
        <v>0</v>
      </c>
      <c r="AV189" s="3">
        <v>0</v>
      </c>
      <c r="AW189" s="3" t="s">
        <v>729</v>
      </c>
      <c r="AX189" s="3">
        <v>1</v>
      </c>
      <c r="AY189" s="3">
        <v>0</v>
      </c>
      <c r="AZ189" s="3"/>
      <c r="BA189" s="3">
        <v>0</v>
      </c>
      <c r="BB189" s="3"/>
      <c r="BC189" s="3">
        <v>572706</v>
      </c>
      <c r="BD189" s="3" t="s">
        <v>106</v>
      </c>
      <c r="BE189" s="3" t="s">
        <v>730</v>
      </c>
      <c r="BF189" s="3" t="s">
        <v>100</v>
      </c>
      <c r="BG189" s="3" t="s">
        <v>731</v>
      </c>
      <c r="BH189" s="3">
        <v>25</v>
      </c>
      <c r="BI189" s="3">
        <v>11</v>
      </c>
      <c r="BJ189" s="3">
        <v>19</v>
      </c>
      <c r="BK189" s="3" t="s">
        <v>157</v>
      </c>
      <c r="BL189" s="3" t="s">
        <v>234</v>
      </c>
    </row>
    <row r="190" spans="1:64" ht="12.75" customHeight="1">
      <c r="A190" s="3">
        <v>213</v>
      </c>
      <c r="B190" s="3">
        <v>0</v>
      </c>
      <c r="C190" s="3">
        <v>0</v>
      </c>
      <c r="D190" s="3">
        <v>0</v>
      </c>
      <c r="E190" s="3">
        <v>0</v>
      </c>
      <c r="F190" s="3">
        <v>0</v>
      </c>
      <c r="G190" s="3">
        <v>0</v>
      </c>
      <c r="H190" s="3">
        <v>0</v>
      </c>
      <c r="I190" s="3">
        <v>0</v>
      </c>
      <c r="J190" s="3">
        <v>1296</v>
      </c>
      <c r="K190" s="3">
        <v>0</v>
      </c>
      <c r="L190" s="3">
        <v>0</v>
      </c>
      <c r="M190" s="3">
        <v>0</v>
      </c>
      <c r="N190" s="3">
        <v>0</v>
      </c>
      <c r="O190" s="3">
        <v>0</v>
      </c>
      <c r="P190" s="3">
        <v>0</v>
      </c>
      <c r="Q190" s="3">
        <v>0</v>
      </c>
      <c r="R190" s="3">
        <v>0</v>
      </c>
      <c r="S190" s="3">
        <v>0</v>
      </c>
      <c r="T190" s="3">
        <v>0</v>
      </c>
      <c r="U190" s="3">
        <v>0</v>
      </c>
      <c r="V190" s="3">
        <v>0</v>
      </c>
      <c r="W190" s="3">
        <v>0</v>
      </c>
      <c r="X190" s="3">
        <v>0</v>
      </c>
      <c r="Y190" s="3">
        <v>0</v>
      </c>
      <c r="Z190" s="3">
        <v>0</v>
      </c>
      <c r="AA190" s="3">
        <v>0</v>
      </c>
      <c r="AB190" s="3">
        <v>0</v>
      </c>
      <c r="AC190" s="3">
        <v>0</v>
      </c>
      <c r="AD190" s="3">
        <v>0</v>
      </c>
      <c r="AE190" s="4">
        <v>43689.498842592599</v>
      </c>
      <c r="AF190" s="4">
        <v>43689.498842592599</v>
      </c>
      <c r="AG190" s="3">
        <v>1</v>
      </c>
      <c r="AH190" s="3">
        <v>1</v>
      </c>
      <c r="AI190" s="3">
        <v>0</v>
      </c>
      <c r="AJ190" s="3"/>
      <c r="AK190" s="3">
        <v>0</v>
      </c>
      <c r="AL190" s="3">
        <v>0</v>
      </c>
      <c r="AM190" s="3">
        <v>1</v>
      </c>
      <c r="AN190" s="3">
        <v>0</v>
      </c>
      <c r="AO190" s="3">
        <v>0</v>
      </c>
      <c r="AP190" s="3">
        <v>0</v>
      </c>
      <c r="AQ190" s="3">
        <v>0</v>
      </c>
      <c r="AR190" s="3">
        <v>0</v>
      </c>
      <c r="AS190" s="3">
        <v>0</v>
      </c>
      <c r="AT190" s="3">
        <v>0</v>
      </c>
      <c r="AU190" s="3">
        <v>0</v>
      </c>
      <c r="AV190" s="3">
        <v>0</v>
      </c>
      <c r="AW190" s="3"/>
      <c r="AX190" s="3">
        <v>1</v>
      </c>
      <c r="AY190" s="3">
        <v>0</v>
      </c>
      <c r="AZ190" s="3"/>
      <c r="BA190" s="3">
        <v>0</v>
      </c>
      <c r="BB190" s="3"/>
      <c r="BC190" s="3">
        <v>605708</v>
      </c>
      <c r="BD190" s="3" t="s">
        <v>103</v>
      </c>
      <c r="BE190" s="3" t="s">
        <v>398</v>
      </c>
      <c r="BF190" s="3" t="s">
        <v>732</v>
      </c>
      <c r="BG190" s="3" t="s">
        <v>733</v>
      </c>
      <c r="BH190" s="3">
        <v>16</v>
      </c>
      <c r="BI190" s="3">
        <v>5</v>
      </c>
      <c r="BJ190" s="3">
        <v>27</v>
      </c>
      <c r="BK190" s="3" t="s">
        <v>102</v>
      </c>
      <c r="BL190" s="3" t="s">
        <v>734</v>
      </c>
    </row>
    <row r="191" spans="1:64" ht="12.75" customHeight="1">
      <c r="A191" s="3">
        <v>249</v>
      </c>
      <c r="B191" s="3">
        <v>0</v>
      </c>
      <c r="C191" s="3">
        <v>0</v>
      </c>
      <c r="D191" s="3">
        <v>0</v>
      </c>
      <c r="E191" s="3">
        <v>0</v>
      </c>
      <c r="F191" s="3">
        <v>0</v>
      </c>
      <c r="G191" s="3">
        <v>0</v>
      </c>
      <c r="H191" s="3">
        <v>0</v>
      </c>
      <c r="I191" s="3">
        <v>0</v>
      </c>
      <c r="J191" s="3">
        <v>2064</v>
      </c>
      <c r="K191" s="3">
        <v>0</v>
      </c>
      <c r="L191" s="3">
        <v>0</v>
      </c>
      <c r="M191" s="3">
        <v>0</v>
      </c>
      <c r="N191" s="3">
        <v>0</v>
      </c>
      <c r="O191" s="3">
        <v>0</v>
      </c>
      <c r="P191" s="3">
        <v>0</v>
      </c>
      <c r="Q191" s="3">
        <v>0</v>
      </c>
      <c r="R191" s="3">
        <v>0</v>
      </c>
      <c r="S191" s="3">
        <v>0</v>
      </c>
      <c r="T191" s="3">
        <v>0</v>
      </c>
      <c r="U191" s="3">
        <v>0</v>
      </c>
      <c r="V191" s="3">
        <v>0</v>
      </c>
      <c r="W191" s="3">
        <v>0</v>
      </c>
      <c r="X191" s="3">
        <v>0</v>
      </c>
      <c r="Y191" s="3">
        <v>0</v>
      </c>
      <c r="Z191" s="3">
        <v>0</v>
      </c>
      <c r="AA191" s="3">
        <v>0</v>
      </c>
      <c r="AB191" s="3">
        <v>0</v>
      </c>
      <c r="AC191" s="3">
        <v>0</v>
      </c>
      <c r="AD191" s="3">
        <v>0</v>
      </c>
      <c r="AE191" s="4">
        <v>43689.506678240701</v>
      </c>
      <c r="AF191" s="4">
        <v>43689.506678240701</v>
      </c>
      <c r="AG191" s="3">
        <v>1</v>
      </c>
      <c r="AH191" s="3">
        <v>1</v>
      </c>
      <c r="AI191" s="3">
        <v>1</v>
      </c>
      <c r="AJ191" s="3" t="s">
        <v>104</v>
      </c>
      <c r="AK191" s="3">
        <v>5</v>
      </c>
      <c r="AL191" s="3">
        <v>5</v>
      </c>
      <c r="AM191" s="3">
        <v>1</v>
      </c>
      <c r="AN191" s="3">
        <v>1</v>
      </c>
      <c r="AO191" s="3">
        <v>0</v>
      </c>
      <c r="AP191" s="3">
        <v>0</v>
      </c>
      <c r="AQ191" s="3">
        <v>0</v>
      </c>
      <c r="AR191" s="3">
        <v>0</v>
      </c>
      <c r="AS191" s="3">
        <v>0</v>
      </c>
      <c r="AT191" s="3">
        <v>0</v>
      </c>
      <c r="AU191" s="3">
        <v>0</v>
      </c>
      <c r="AV191" s="3">
        <v>0</v>
      </c>
      <c r="AW191" s="3" t="s">
        <v>735</v>
      </c>
      <c r="AX191" s="3">
        <v>1</v>
      </c>
      <c r="AY191" s="3">
        <v>0</v>
      </c>
      <c r="AZ191" s="3"/>
      <c r="BA191" s="3">
        <v>0</v>
      </c>
      <c r="BB191" s="3" t="s">
        <v>736</v>
      </c>
      <c r="BC191" s="3">
        <v>616993</v>
      </c>
      <c r="BD191" s="3" t="s">
        <v>520</v>
      </c>
      <c r="BE191" s="3" t="s">
        <v>737</v>
      </c>
      <c r="BF191" s="3" t="s">
        <v>500</v>
      </c>
      <c r="BG191" s="3" t="s">
        <v>192</v>
      </c>
      <c r="BH191" s="3">
        <v>13</v>
      </c>
      <c r="BI191" s="3">
        <v>10</v>
      </c>
      <c r="BJ191" s="3">
        <v>19</v>
      </c>
      <c r="BK191" s="3" t="s">
        <v>102</v>
      </c>
      <c r="BL191" s="3" t="s">
        <v>738</v>
      </c>
    </row>
    <row r="192" spans="1:64" ht="12.75" customHeight="1">
      <c r="A192" s="3">
        <v>250</v>
      </c>
      <c r="B192" s="3">
        <v>0</v>
      </c>
      <c r="C192" s="3">
        <v>0</v>
      </c>
      <c r="D192" s="3">
        <v>0</v>
      </c>
      <c r="E192" s="3">
        <v>0</v>
      </c>
      <c r="F192" s="3">
        <v>0</v>
      </c>
      <c r="G192" s="3">
        <v>0</v>
      </c>
      <c r="H192" s="3">
        <v>0</v>
      </c>
      <c r="I192" s="3">
        <v>0</v>
      </c>
      <c r="J192" s="3">
        <v>34</v>
      </c>
      <c r="K192" s="3">
        <v>0</v>
      </c>
      <c r="L192" s="3">
        <v>0</v>
      </c>
      <c r="M192" s="3">
        <v>0</v>
      </c>
      <c r="N192" s="3">
        <v>0</v>
      </c>
      <c r="O192" s="3">
        <v>0</v>
      </c>
      <c r="P192" s="3">
        <v>0</v>
      </c>
      <c r="Q192" s="3">
        <v>0</v>
      </c>
      <c r="R192" s="3">
        <v>0</v>
      </c>
      <c r="S192" s="3">
        <v>0</v>
      </c>
      <c r="T192" s="3">
        <v>0</v>
      </c>
      <c r="U192" s="3">
        <v>0</v>
      </c>
      <c r="V192" s="3">
        <v>0</v>
      </c>
      <c r="W192" s="3">
        <v>0</v>
      </c>
      <c r="X192" s="3">
        <v>0</v>
      </c>
      <c r="Y192" s="3">
        <v>0</v>
      </c>
      <c r="Z192" s="3">
        <v>0</v>
      </c>
      <c r="AA192" s="3">
        <v>0</v>
      </c>
      <c r="AB192" s="3">
        <v>0</v>
      </c>
      <c r="AC192" s="3">
        <v>0</v>
      </c>
      <c r="AD192" s="3">
        <v>0</v>
      </c>
      <c r="AE192" s="4">
        <v>43689.5175578704</v>
      </c>
      <c r="AF192" s="4">
        <v>43689.5175578704</v>
      </c>
      <c r="AG192" s="3">
        <v>1</v>
      </c>
      <c r="AH192" s="3">
        <v>2</v>
      </c>
      <c r="AI192" s="3">
        <v>1</v>
      </c>
      <c r="AJ192" s="3" t="s">
        <v>104</v>
      </c>
      <c r="AK192" s="3">
        <v>5</v>
      </c>
      <c r="AL192" s="3">
        <v>0</v>
      </c>
      <c r="AM192" s="3">
        <v>0</v>
      </c>
      <c r="AN192" s="3">
        <v>0</v>
      </c>
      <c r="AO192" s="3">
        <v>0</v>
      </c>
      <c r="AP192" s="3">
        <v>0</v>
      </c>
      <c r="AQ192" s="3">
        <v>0</v>
      </c>
      <c r="AR192" s="3">
        <v>0</v>
      </c>
      <c r="AS192" s="3">
        <v>0</v>
      </c>
      <c r="AT192" s="3">
        <v>0</v>
      </c>
      <c r="AU192" s="3">
        <v>0</v>
      </c>
      <c r="AV192" s="3">
        <v>0</v>
      </c>
      <c r="AW192" s="3"/>
      <c r="AX192" s="3">
        <v>1</v>
      </c>
      <c r="AY192" s="3">
        <v>0</v>
      </c>
      <c r="AZ192" s="3"/>
      <c r="BA192" s="3">
        <v>0</v>
      </c>
      <c r="BB192" s="3" t="s">
        <v>739</v>
      </c>
      <c r="BC192" s="3">
        <v>588354</v>
      </c>
      <c r="BD192" s="3" t="s">
        <v>740</v>
      </c>
      <c r="BE192" s="3" t="s">
        <v>741</v>
      </c>
      <c r="BF192" s="3" t="s">
        <v>100</v>
      </c>
      <c r="BG192" s="3" t="s">
        <v>501</v>
      </c>
      <c r="BH192" s="3">
        <v>23</v>
      </c>
      <c r="BI192" s="3">
        <v>7</v>
      </c>
      <c r="BJ192" s="3">
        <v>16</v>
      </c>
      <c r="BK192" s="3" t="s">
        <v>102</v>
      </c>
      <c r="BL192" s="3" t="s">
        <v>742</v>
      </c>
    </row>
    <row r="193" spans="1:64" ht="12.75" customHeight="1">
      <c r="A193" s="3">
        <v>252</v>
      </c>
      <c r="B193" s="3">
        <v>0</v>
      </c>
      <c r="C193" s="3">
        <v>0</v>
      </c>
      <c r="D193" s="3">
        <v>0</v>
      </c>
      <c r="E193" s="3">
        <v>0</v>
      </c>
      <c r="F193" s="3">
        <v>0</v>
      </c>
      <c r="G193" s="3">
        <v>0</v>
      </c>
      <c r="H193" s="3">
        <v>0</v>
      </c>
      <c r="I193" s="3">
        <v>0</v>
      </c>
      <c r="J193" s="3">
        <v>1856</v>
      </c>
      <c r="K193" s="3">
        <v>0</v>
      </c>
      <c r="L193" s="3">
        <v>0</v>
      </c>
      <c r="M193" s="3">
        <v>0</v>
      </c>
      <c r="N193" s="3">
        <v>0</v>
      </c>
      <c r="O193" s="3">
        <v>0</v>
      </c>
      <c r="P193" s="3">
        <v>0</v>
      </c>
      <c r="Q193" s="3">
        <v>0</v>
      </c>
      <c r="R193" s="3">
        <v>0</v>
      </c>
      <c r="S193" s="3">
        <v>0</v>
      </c>
      <c r="T193" s="3">
        <v>0</v>
      </c>
      <c r="U193" s="3">
        <v>0</v>
      </c>
      <c r="V193" s="3">
        <v>0</v>
      </c>
      <c r="W193" s="3">
        <v>0</v>
      </c>
      <c r="X193" s="3">
        <v>0</v>
      </c>
      <c r="Y193" s="3">
        <v>0</v>
      </c>
      <c r="Z193" s="3">
        <v>0</v>
      </c>
      <c r="AA193" s="3">
        <v>0</v>
      </c>
      <c r="AB193" s="3">
        <v>0</v>
      </c>
      <c r="AC193" s="3">
        <v>0</v>
      </c>
      <c r="AD193" s="3">
        <v>0</v>
      </c>
      <c r="AE193" s="4">
        <v>43689.5601157407</v>
      </c>
      <c r="AF193" s="4">
        <v>43689.5601157407</v>
      </c>
      <c r="AG193" s="3">
        <v>1</v>
      </c>
      <c r="AH193" s="3">
        <v>1</v>
      </c>
      <c r="AI193" s="3">
        <v>3</v>
      </c>
      <c r="AJ193" s="3" t="s">
        <v>104</v>
      </c>
      <c r="AK193" s="3">
        <v>5</v>
      </c>
      <c r="AL193" s="3">
        <v>5</v>
      </c>
      <c r="AM193" s="3">
        <v>0</v>
      </c>
      <c r="AN193" s="3">
        <v>0</v>
      </c>
      <c r="AO193" s="3">
        <v>0</v>
      </c>
      <c r="AP193" s="3">
        <v>0</v>
      </c>
      <c r="AQ193" s="3">
        <v>0</v>
      </c>
      <c r="AR193" s="3">
        <v>0</v>
      </c>
      <c r="AS193" s="3">
        <v>0</v>
      </c>
      <c r="AT193" s="3">
        <v>0</v>
      </c>
      <c r="AU193" s="3">
        <v>0</v>
      </c>
      <c r="AV193" s="3">
        <v>0</v>
      </c>
      <c r="AW193" s="3"/>
      <c r="AX193" s="3">
        <v>1</v>
      </c>
      <c r="AY193" s="3">
        <v>0</v>
      </c>
      <c r="AZ193" s="3"/>
      <c r="BA193" s="3">
        <v>0</v>
      </c>
      <c r="BB193" s="3" t="s">
        <v>743</v>
      </c>
      <c r="BC193" s="3">
        <v>619892</v>
      </c>
      <c r="BD193" s="3" t="s">
        <v>744</v>
      </c>
      <c r="BE193" s="3" t="s">
        <v>745</v>
      </c>
      <c r="BF193" s="3" t="s">
        <v>318</v>
      </c>
      <c r="BG193" s="3" t="s">
        <v>587</v>
      </c>
      <c r="BH193" s="3">
        <v>14</v>
      </c>
      <c r="BI193" s="3">
        <v>1</v>
      </c>
      <c r="BJ193" s="3">
        <v>19</v>
      </c>
      <c r="BK193" s="3" t="s">
        <v>109</v>
      </c>
      <c r="BL193" s="3" t="s">
        <v>746</v>
      </c>
    </row>
    <row r="194" spans="1:64" ht="12.75" customHeight="1">
      <c r="A194" s="3">
        <v>251</v>
      </c>
      <c r="B194" s="3">
        <v>0</v>
      </c>
      <c r="C194" s="3">
        <v>0</v>
      </c>
      <c r="D194" s="3">
        <v>0</v>
      </c>
      <c r="E194" s="3">
        <v>0</v>
      </c>
      <c r="F194" s="3">
        <v>0</v>
      </c>
      <c r="G194" s="3">
        <v>0</v>
      </c>
      <c r="H194" s="3">
        <v>0</v>
      </c>
      <c r="I194" s="3">
        <v>0</v>
      </c>
      <c r="J194" s="3">
        <v>870</v>
      </c>
      <c r="K194" s="3">
        <v>0</v>
      </c>
      <c r="L194" s="3">
        <v>0</v>
      </c>
      <c r="M194" s="3">
        <v>0</v>
      </c>
      <c r="N194" s="3">
        <v>0</v>
      </c>
      <c r="O194" s="3">
        <v>0</v>
      </c>
      <c r="P194" s="3">
        <v>0</v>
      </c>
      <c r="Q194" s="3">
        <v>0</v>
      </c>
      <c r="R194" s="3">
        <v>0</v>
      </c>
      <c r="S194" s="3">
        <v>0</v>
      </c>
      <c r="T194" s="3">
        <v>0</v>
      </c>
      <c r="U194" s="3">
        <v>0</v>
      </c>
      <c r="V194" s="3">
        <v>0</v>
      </c>
      <c r="W194" s="3">
        <v>0</v>
      </c>
      <c r="X194" s="3">
        <v>0</v>
      </c>
      <c r="Y194" s="3">
        <v>0</v>
      </c>
      <c r="Z194" s="3">
        <v>0</v>
      </c>
      <c r="AA194" s="3">
        <v>0</v>
      </c>
      <c r="AB194" s="3">
        <v>0</v>
      </c>
      <c r="AC194" s="3">
        <v>0</v>
      </c>
      <c r="AD194" s="3">
        <v>0</v>
      </c>
      <c r="AE194" s="4">
        <v>43689.5680671296</v>
      </c>
      <c r="AF194" s="4">
        <v>43689.5680671296</v>
      </c>
      <c r="AG194" s="3">
        <v>1</v>
      </c>
      <c r="AH194" s="3">
        <v>1</v>
      </c>
      <c r="AI194" s="3">
        <v>2</v>
      </c>
      <c r="AJ194" s="3" t="s">
        <v>111</v>
      </c>
      <c r="AK194" s="3">
        <v>5</v>
      </c>
      <c r="AL194" s="3">
        <v>5</v>
      </c>
      <c r="AM194" s="3">
        <v>0</v>
      </c>
      <c r="AN194" s="3">
        <v>0</v>
      </c>
      <c r="AO194" s="3">
        <v>0</v>
      </c>
      <c r="AP194" s="3">
        <v>0</v>
      </c>
      <c r="AQ194" s="3">
        <v>0</v>
      </c>
      <c r="AR194" s="3">
        <v>0</v>
      </c>
      <c r="AS194" s="3">
        <v>0</v>
      </c>
      <c r="AT194" s="3">
        <v>0</v>
      </c>
      <c r="AU194" s="3">
        <v>0</v>
      </c>
      <c r="AV194" s="3">
        <v>0</v>
      </c>
      <c r="AW194" s="3"/>
      <c r="AX194" s="3">
        <v>1</v>
      </c>
      <c r="AY194" s="3">
        <v>0</v>
      </c>
      <c r="AZ194" s="3"/>
      <c r="BA194" s="3">
        <v>0</v>
      </c>
      <c r="BB194" s="3" t="s">
        <v>747</v>
      </c>
      <c r="BC194" s="3">
        <v>621313</v>
      </c>
      <c r="BD194" s="3" t="s">
        <v>748</v>
      </c>
      <c r="BE194" s="3" t="s">
        <v>749</v>
      </c>
      <c r="BF194" s="3" t="s">
        <v>160</v>
      </c>
      <c r="BG194" s="3" t="s">
        <v>750</v>
      </c>
      <c r="BH194" s="3">
        <v>11</v>
      </c>
      <c r="BI194" s="3">
        <v>8</v>
      </c>
      <c r="BJ194" s="3">
        <v>29</v>
      </c>
      <c r="BK194" s="3" t="s">
        <v>102</v>
      </c>
      <c r="BL194" s="3" t="s">
        <v>130</v>
      </c>
    </row>
    <row r="195" spans="1:64" ht="12.75" customHeight="1">
      <c r="A195" s="3">
        <v>253</v>
      </c>
      <c r="B195" s="3">
        <v>0</v>
      </c>
      <c r="C195" s="3">
        <v>0</v>
      </c>
      <c r="D195" s="3">
        <v>0</v>
      </c>
      <c r="E195" s="3">
        <v>0</v>
      </c>
      <c r="F195" s="3">
        <v>0</v>
      </c>
      <c r="G195" s="3">
        <v>0</v>
      </c>
      <c r="H195" s="3">
        <v>0</v>
      </c>
      <c r="I195" s="3">
        <v>0</v>
      </c>
      <c r="J195" s="3">
        <v>1948</v>
      </c>
      <c r="K195" s="3">
        <v>0</v>
      </c>
      <c r="L195" s="3">
        <v>0</v>
      </c>
      <c r="M195" s="3">
        <v>0</v>
      </c>
      <c r="N195" s="3">
        <v>0</v>
      </c>
      <c r="O195" s="3">
        <v>0</v>
      </c>
      <c r="P195" s="3">
        <v>0</v>
      </c>
      <c r="Q195" s="3">
        <v>0</v>
      </c>
      <c r="R195" s="3">
        <v>0</v>
      </c>
      <c r="S195" s="3">
        <v>0</v>
      </c>
      <c r="T195" s="3">
        <v>0</v>
      </c>
      <c r="U195" s="3">
        <v>0</v>
      </c>
      <c r="V195" s="3">
        <v>0</v>
      </c>
      <c r="W195" s="3">
        <v>0</v>
      </c>
      <c r="X195" s="3">
        <v>0</v>
      </c>
      <c r="Y195" s="3">
        <v>0</v>
      </c>
      <c r="Z195" s="3">
        <v>0</v>
      </c>
      <c r="AA195" s="3">
        <v>0</v>
      </c>
      <c r="AB195" s="3">
        <v>0</v>
      </c>
      <c r="AC195" s="3">
        <v>0</v>
      </c>
      <c r="AD195" s="3">
        <v>0</v>
      </c>
      <c r="AE195" s="4">
        <v>43689.609594907401</v>
      </c>
      <c r="AF195" s="4">
        <v>43689.609594907401</v>
      </c>
      <c r="AG195" s="3">
        <v>1</v>
      </c>
      <c r="AH195" s="3">
        <v>0</v>
      </c>
      <c r="AI195" s="3">
        <v>0</v>
      </c>
      <c r="AJ195" s="3" t="s">
        <v>751</v>
      </c>
      <c r="AK195" s="3">
        <v>0</v>
      </c>
      <c r="AL195" s="3">
        <v>0</v>
      </c>
      <c r="AM195" s="3">
        <v>0</v>
      </c>
      <c r="AN195" s="3">
        <v>0</v>
      </c>
      <c r="AO195" s="3">
        <v>0</v>
      </c>
      <c r="AP195" s="3">
        <v>0</v>
      </c>
      <c r="AQ195" s="3">
        <v>0</v>
      </c>
      <c r="AR195" s="3">
        <v>0</v>
      </c>
      <c r="AS195" s="3">
        <v>0</v>
      </c>
      <c r="AT195" s="3">
        <v>0</v>
      </c>
      <c r="AU195" s="3">
        <v>0</v>
      </c>
      <c r="AV195" s="3">
        <v>0</v>
      </c>
      <c r="AW195" s="3"/>
      <c r="AX195" s="3">
        <v>1</v>
      </c>
      <c r="AY195" s="3">
        <v>0</v>
      </c>
      <c r="AZ195" s="3"/>
      <c r="BA195" s="3">
        <v>0</v>
      </c>
      <c r="BB195" s="3"/>
      <c r="BC195" s="3">
        <v>567518</v>
      </c>
      <c r="BD195" s="3" t="s">
        <v>144</v>
      </c>
      <c r="BE195" s="3" t="s">
        <v>752</v>
      </c>
      <c r="BF195" s="3" t="s">
        <v>100</v>
      </c>
      <c r="BG195" s="3" t="s">
        <v>753</v>
      </c>
      <c r="BH195" s="3">
        <v>29</v>
      </c>
      <c r="BI195" s="3">
        <v>10</v>
      </c>
      <c r="BJ195" s="3">
        <v>9</v>
      </c>
      <c r="BK195" s="3" t="s">
        <v>102</v>
      </c>
      <c r="BL195" s="3" t="s">
        <v>134</v>
      </c>
    </row>
    <row r="196" spans="1:64" ht="12.75" customHeight="1">
      <c r="A196" s="3">
        <v>115</v>
      </c>
      <c r="B196" s="3">
        <v>0</v>
      </c>
      <c r="C196" s="3">
        <v>0</v>
      </c>
      <c r="D196" s="3">
        <v>0</v>
      </c>
      <c r="E196" s="3">
        <v>0</v>
      </c>
      <c r="F196" s="3">
        <v>0</v>
      </c>
      <c r="G196" s="3">
        <v>0</v>
      </c>
      <c r="H196" s="3">
        <v>0</v>
      </c>
      <c r="I196" s="3">
        <v>0</v>
      </c>
      <c r="J196" s="3">
        <v>1887</v>
      </c>
      <c r="K196" s="3">
        <v>0</v>
      </c>
      <c r="L196" s="3">
        <v>0</v>
      </c>
      <c r="M196" s="3">
        <v>0</v>
      </c>
      <c r="N196" s="3">
        <v>0</v>
      </c>
      <c r="O196" s="3">
        <v>0</v>
      </c>
      <c r="P196" s="3">
        <v>0</v>
      </c>
      <c r="Q196" s="3">
        <v>0</v>
      </c>
      <c r="R196" s="3">
        <v>0</v>
      </c>
      <c r="S196" s="3">
        <v>0</v>
      </c>
      <c r="T196" s="3">
        <v>0</v>
      </c>
      <c r="U196" s="3">
        <v>0</v>
      </c>
      <c r="V196" s="3">
        <v>0</v>
      </c>
      <c r="W196" s="3">
        <v>0</v>
      </c>
      <c r="X196" s="3">
        <v>0</v>
      </c>
      <c r="Y196" s="3">
        <v>0</v>
      </c>
      <c r="Z196" s="3">
        <v>0</v>
      </c>
      <c r="AA196" s="3">
        <v>0</v>
      </c>
      <c r="AB196" s="3">
        <v>0</v>
      </c>
      <c r="AC196" s="3">
        <v>0</v>
      </c>
      <c r="AD196" s="3">
        <v>0</v>
      </c>
      <c r="AE196" s="4">
        <v>43689.644155092603</v>
      </c>
      <c r="AF196" s="4">
        <v>43689.644155092603</v>
      </c>
      <c r="AG196" s="3">
        <v>1</v>
      </c>
      <c r="AH196" s="3">
        <v>0</v>
      </c>
      <c r="AI196" s="3">
        <v>0</v>
      </c>
      <c r="AJ196" s="3" t="s">
        <v>104</v>
      </c>
      <c r="AK196" s="3">
        <v>5</v>
      </c>
      <c r="AL196" s="3">
        <v>0</v>
      </c>
      <c r="AM196" s="3">
        <v>1</v>
      </c>
      <c r="AN196" s="3">
        <v>0</v>
      </c>
      <c r="AO196" s="3">
        <v>0</v>
      </c>
      <c r="AP196" s="3">
        <v>0</v>
      </c>
      <c r="AQ196" s="3">
        <v>0</v>
      </c>
      <c r="AR196" s="3">
        <v>0</v>
      </c>
      <c r="AS196" s="3">
        <v>0</v>
      </c>
      <c r="AT196" s="3">
        <v>0</v>
      </c>
      <c r="AU196" s="3">
        <v>0</v>
      </c>
      <c r="AV196" s="3">
        <v>0</v>
      </c>
      <c r="AW196" s="3"/>
      <c r="AX196" s="3">
        <v>1</v>
      </c>
      <c r="AY196" s="3">
        <v>0</v>
      </c>
      <c r="AZ196" s="3"/>
      <c r="BA196" s="3">
        <v>0</v>
      </c>
      <c r="BB196" s="3"/>
      <c r="BC196" s="3">
        <v>605217</v>
      </c>
      <c r="BD196" s="3" t="s">
        <v>119</v>
      </c>
      <c r="BE196" s="3" t="s">
        <v>754</v>
      </c>
      <c r="BF196" s="3" t="s">
        <v>106</v>
      </c>
      <c r="BG196" s="3" t="s">
        <v>633</v>
      </c>
      <c r="BH196" s="3">
        <v>16</v>
      </c>
      <c r="BI196" s="3">
        <v>7</v>
      </c>
      <c r="BJ196" s="3">
        <v>3</v>
      </c>
      <c r="BK196" s="3" t="s">
        <v>102</v>
      </c>
      <c r="BL196" s="3" t="s">
        <v>354</v>
      </c>
    </row>
    <row r="197" spans="1:64" ht="12.75" customHeight="1">
      <c r="A197" s="3">
        <v>256</v>
      </c>
      <c r="B197" s="3">
        <v>0</v>
      </c>
      <c r="C197" s="3">
        <v>2</v>
      </c>
      <c r="D197" s="3">
        <v>5</v>
      </c>
      <c r="E197" s="3">
        <v>0</v>
      </c>
      <c r="F197" s="3">
        <v>0</v>
      </c>
      <c r="G197" s="3">
        <v>0</v>
      </c>
      <c r="H197" s="3">
        <v>0</v>
      </c>
      <c r="I197" s="3">
        <v>0</v>
      </c>
      <c r="J197" s="3">
        <v>2222</v>
      </c>
      <c r="K197" s="3">
        <v>0</v>
      </c>
      <c r="L197" s="3">
        <v>0</v>
      </c>
      <c r="M197" s="3">
        <v>0</v>
      </c>
      <c r="N197" s="3">
        <v>0</v>
      </c>
      <c r="O197" s="3">
        <v>0</v>
      </c>
      <c r="P197" s="3">
        <v>0</v>
      </c>
      <c r="Q197" s="3">
        <v>0</v>
      </c>
      <c r="R197" s="3">
        <v>0</v>
      </c>
      <c r="S197" s="3">
        <v>0</v>
      </c>
      <c r="T197" s="3">
        <v>0</v>
      </c>
      <c r="U197" s="3">
        <v>0</v>
      </c>
      <c r="V197" s="3">
        <v>0</v>
      </c>
      <c r="W197" s="3">
        <v>0</v>
      </c>
      <c r="X197" s="3">
        <v>0</v>
      </c>
      <c r="Y197" s="3">
        <v>0</v>
      </c>
      <c r="Z197" s="3">
        <v>0</v>
      </c>
      <c r="AA197" s="3">
        <v>0</v>
      </c>
      <c r="AB197" s="3">
        <v>0</v>
      </c>
      <c r="AC197" s="3">
        <v>0</v>
      </c>
      <c r="AD197" s="3">
        <v>0</v>
      </c>
      <c r="AE197" s="4">
        <v>43689.787037037</v>
      </c>
      <c r="AF197" s="4">
        <v>43689.787037037</v>
      </c>
      <c r="AG197" s="3">
        <v>1</v>
      </c>
      <c r="AH197" s="3">
        <v>1</v>
      </c>
      <c r="AI197" s="3">
        <v>2</v>
      </c>
      <c r="AJ197" s="3" t="s">
        <v>104</v>
      </c>
      <c r="AK197" s="3">
        <v>5</v>
      </c>
      <c r="AL197" s="3">
        <v>0</v>
      </c>
      <c r="AM197" s="3">
        <v>0</v>
      </c>
      <c r="AN197" s="3">
        <v>0</v>
      </c>
      <c r="AO197" s="3">
        <v>0</v>
      </c>
      <c r="AP197" s="3">
        <v>0</v>
      </c>
      <c r="AQ197" s="3">
        <v>0</v>
      </c>
      <c r="AR197" s="3">
        <v>0</v>
      </c>
      <c r="AS197" s="3">
        <v>0</v>
      </c>
      <c r="AT197" s="3">
        <v>0</v>
      </c>
      <c r="AU197" s="3">
        <v>0</v>
      </c>
      <c r="AV197" s="3">
        <v>0</v>
      </c>
      <c r="AW197" s="3"/>
      <c r="AX197" s="3">
        <v>1</v>
      </c>
      <c r="AY197" s="3">
        <v>0</v>
      </c>
      <c r="AZ197" s="3"/>
      <c r="BA197" s="3">
        <v>0</v>
      </c>
      <c r="BB197" s="3" t="s">
        <v>755</v>
      </c>
      <c r="BC197" s="3">
        <v>219144</v>
      </c>
      <c r="BD197" s="3" t="s">
        <v>304</v>
      </c>
      <c r="BE197" s="3" t="s">
        <v>756</v>
      </c>
      <c r="BF197" s="3" t="s">
        <v>121</v>
      </c>
      <c r="BG197" s="3" t="s">
        <v>337</v>
      </c>
      <c r="BH197" s="3">
        <v>14</v>
      </c>
      <c r="BI197" s="3">
        <v>11</v>
      </c>
      <c r="BJ197" s="3">
        <v>2</v>
      </c>
      <c r="BK197" s="3" t="s">
        <v>425</v>
      </c>
      <c r="BL197" s="3" t="s">
        <v>313</v>
      </c>
    </row>
    <row r="198" spans="1:64" ht="12.75" customHeight="1">
      <c r="A198" s="3">
        <v>39</v>
      </c>
      <c r="B198" s="3">
        <v>0</v>
      </c>
      <c r="C198" s="3">
        <v>0</v>
      </c>
      <c r="D198" s="3">
        <v>0</v>
      </c>
      <c r="E198" s="3">
        <v>0</v>
      </c>
      <c r="F198" s="3">
        <v>0</v>
      </c>
      <c r="G198" s="3">
        <v>0</v>
      </c>
      <c r="H198" s="3">
        <v>0</v>
      </c>
      <c r="I198" s="3">
        <v>0</v>
      </c>
      <c r="J198" s="3">
        <v>1560</v>
      </c>
      <c r="K198" s="3">
        <v>0</v>
      </c>
      <c r="L198" s="3">
        <v>0</v>
      </c>
      <c r="M198" s="3">
        <v>0</v>
      </c>
      <c r="N198" s="3">
        <v>0</v>
      </c>
      <c r="O198" s="3">
        <v>0</v>
      </c>
      <c r="P198" s="3">
        <v>0</v>
      </c>
      <c r="Q198" s="3">
        <v>0</v>
      </c>
      <c r="R198" s="3">
        <v>0</v>
      </c>
      <c r="S198" s="3">
        <v>0</v>
      </c>
      <c r="T198" s="3">
        <v>0</v>
      </c>
      <c r="U198" s="3">
        <v>0</v>
      </c>
      <c r="V198" s="3">
        <v>0</v>
      </c>
      <c r="W198" s="3">
        <v>0</v>
      </c>
      <c r="X198" s="3">
        <v>0</v>
      </c>
      <c r="Y198" s="3">
        <v>0</v>
      </c>
      <c r="Z198" s="3">
        <v>0</v>
      </c>
      <c r="AA198" s="3">
        <v>0</v>
      </c>
      <c r="AB198" s="3">
        <v>0</v>
      </c>
      <c r="AC198" s="3">
        <v>0</v>
      </c>
      <c r="AD198" s="3">
        <v>0</v>
      </c>
      <c r="AE198" s="4">
        <v>43689.843090277798</v>
      </c>
      <c r="AF198" s="4">
        <v>43689.843090277798</v>
      </c>
      <c r="AG198" s="3">
        <v>1</v>
      </c>
      <c r="AH198" s="3">
        <v>1</v>
      </c>
      <c r="AI198" s="3">
        <v>2</v>
      </c>
      <c r="AJ198" s="3" t="s">
        <v>104</v>
      </c>
      <c r="AK198" s="3">
        <v>5</v>
      </c>
      <c r="AL198" s="3">
        <v>5</v>
      </c>
      <c r="AM198" s="3">
        <v>0</v>
      </c>
      <c r="AN198" s="3">
        <v>0</v>
      </c>
      <c r="AO198" s="3">
        <v>0</v>
      </c>
      <c r="AP198" s="3">
        <v>0</v>
      </c>
      <c r="AQ198" s="3">
        <v>0</v>
      </c>
      <c r="AR198" s="3">
        <v>0</v>
      </c>
      <c r="AS198" s="3">
        <v>0</v>
      </c>
      <c r="AT198" s="3">
        <v>0</v>
      </c>
      <c r="AU198" s="3">
        <v>0</v>
      </c>
      <c r="AV198" s="3">
        <v>0</v>
      </c>
      <c r="AW198" s="3" t="s">
        <v>757</v>
      </c>
      <c r="AX198" s="3">
        <v>1</v>
      </c>
      <c r="AY198" s="3">
        <v>0</v>
      </c>
      <c r="AZ198" s="3"/>
      <c r="BA198" s="3">
        <v>0</v>
      </c>
      <c r="BB198" s="3" t="s">
        <v>758</v>
      </c>
      <c r="BC198" s="3">
        <v>570323</v>
      </c>
      <c r="BD198" s="3" t="s">
        <v>238</v>
      </c>
      <c r="BE198" s="3" t="s">
        <v>759</v>
      </c>
      <c r="BF198" s="3" t="s">
        <v>177</v>
      </c>
      <c r="BG198" s="3" t="s">
        <v>760</v>
      </c>
      <c r="BH198" s="3">
        <v>27</v>
      </c>
      <c r="BI198" s="3">
        <v>8</v>
      </c>
      <c r="BJ198" s="3">
        <v>6</v>
      </c>
      <c r="BK198" s="3" t="s">
        <v>331</v>
      </c>
      <c r="BL198" s="3" t="s">
        <v>199</v>
      </c>
    </row>
    <row r="199" spans="1:64" ht="12.75" customHeight="1">
      <c r="A199" s="3">
        <v>259</v>
      </c>
      <c r="B199" s="3">
        <v>0</v>
      </c>
      <c r="C199" s="3">
        <v>0</v>
      </c>
      <c r="D199" s="3">
        <v>0</v>
      </c>
      <c r="E199" s="3">
        <v>0</v>
      </c>
      <c r="F199" s="3">
        <v>0</v>
      </c>
      <c r="G199" s="3">
        <v>0</v>
      </c>
      <c r="H199" s="3">
        <v>1</v>
      </c>
      <c r="I199" s="3">
        <v>5</v>
      </c>
      <c r="J199" s="3">
        <v>90</v>
      </c>
      <c r="K199" s="3">
        <v>0</v>
      </c>
      <c r="L199" s="3">
        <v>0</v>
      </c>
      <c r="M199" s="3">
        <v>0</v>
      </c>
      <c r="N199" s="3">
        <v>0</v>
      </c>
      <c r="O199" s="3">
        <v>0</v>
      </c>
      <c r="P199" s="3">
        <v>0</v>
      </c>
      <c r="Q199" s="3">
        <v>0</v>
      </c>
      <c r="R199" s="3">
        <v>0</v>
      </c>
      <c r="S199" s="3">
        <v>0</v>
      </c>
      <c r="T199" s="3">
        <v>0</v>
      </c>
      <c r="U199" s="3">
        <v>0</v>
      </c>
      <c r="V199" s="3">
        <v>0</v>
      </c>
      <c r="W199" s="3">
        <v>0</v>
      </c>
      <c r="X199" s="3">
        <v>0</v>
      </c>
      <c r="Y199" s="3">
        <v>0</v>
      </c>
      <c r="Z199" s="3">
        <v>0</v>
      </c>
      <c r="AA199" s="3">
        <v>0</v>
      </c>
      <c r="AB199" s="3">
        <v>0</v>
      </c>
      <c r="AC199" s="3">
        <v>0</v>
      </c>
      <c r="AD199" s="3">
        <v>0</v>
      </c>
      <c r="AE199" s="4">
        <v>43689.867372685199</v>
      </c>
      <c r="AF199" s="4">
        <v>43689.867372685199</v>
      </c>
      <c r="AG199" s="3">
        <v>1</v>
      </c>
      <c r="AH199" s="3">
        <v>0</v>
      </c>
      <c r="AI199" s="3">
        <v>0</v>
      </c>
      <c r="AJ199" s="3" t="s">
        <v>104</v>
      </c>
      <c r="AK199" s="3">
        <v>5</v>
      </c>
      <c r="AL199" s="3">
        <v>0</v>
      </c>
      <c r="AM199" s="3">
        <v>1</v>
      </c>
      <c r="AN199" s="3">
        <v>0</v>
      </c>
      <c r="AO199" s="3">
        <v>0</v>
      </c>
      <c r="AP199" s="3">
        <v>0</v>
      </c>
      <c r="AQ199" s="3">
        <v>0</v>
      </c>
      <c r="AR199" s="3">
        <v>0</v>
      </c>
      <c r="AS199" s="3">
        <v>0</v>
      </c>
      <c r="AT199" s="3">
        <v>0</v>
      </c>
      <c r="AU199" s="3">
        <v>0</v>
      </c>
      <c r="AV199" s="3">
        <v>0</v>
      </c>
      <c r="AW199" s="3"/>
      <c r="AX199" s="3">
        <v>1</v>
      </c>
      <c r="AY199" s="3">
        <v>0</v>
      </c>
      <c r="AZ199" s="3"/>
      <c r="BA199" s="3">
        <v>0</v>
      </c>
      <c r="BB199" s="3" t="s">
        <v>718</v>
      </c>
      <c r="BC199" s="3">
        <v>601842</v>
      </c>
      <c r="BD199" s="3" t="s">
        <v>284</v>
      </c>
      <c r="BE199" s="3" t="s">
        <v>761</v>
      </c>
      <c r="BF199" s="3" t="s">
        <v>500</v>
      </c>
      <c r="BG199" s="3" t="s">
        <v>762</v>
      </c>
      <c r="BH199" s="3">
        <v>16</v>
      </c>
      <c r="BI199" s="3">
        <v>4</v>
      </c>
      <c r="BJ199" s="3">
        <v>25</v>
      </c>
      <c r="BK199" s="3" t="s">
        <v>102</v>
      </c>
      <c r="BL199" s="3" t="s">
        <v>124</v>
      </c>
    </row>
    <row r="200" spans="1:64" ht="12.75" customHeight="1">
      <c r="A200" s="3">
        <v>262</v>
      </c>
      <c r="B200" s="3">
        <v>0</v>
      </c>
      <c r="C200" s="3">
        <v>0</v>
      </c>
      <c r="D200" s="3">
        <v>0</v>
      </c>
      <c r="E200" s="3">
        <v>0</v>
      </c>
      <c r="F200" s="3">
        <v>0</v>
      </c>
      <c r="G200" s="3">
        <v>0</v>
      </c>
      <c r="H200" s="3">
        <v>0</v>
      </c>
      <c r="I200" s="3">
        <v>0</v>
      </c>
      <c r="J200" s="3">
        <v>61</v>
      </c>
      <c r="K200" s="3">
        <v>0</v>
      </c>
      <c r="L200" s="3">
        <v>0</v>
      </c>
      <c r="M200" s="3">
        <v>0</v>
      </c>
      <c r="N200" s="3">
        <v>0</v>
      </c>
      <c r="O200" s="3">
        <v>0</v>
      </c>
      <c r="P200" s="3">
        <v>0</v>
      </c>
      <c r="Q200" s="3">
        <v>0</v>
      </c>
      <c r="R200" s="3">
        <v>0</v>
      </c>
      <c r="S200" s="3">
        <v>0</v>
      </c>
      <c r="T200" s="3">
        <v>0</v>
      </c>
      <c r="U200" s="3">
        <v>0</v>
      </c>
      <c r="V200" s="3">
        <v>0</v>
      </c>
      <c r="W200" s="3">
        <v>0</v>
      </c>
      <c r="X200" s="3">
        <v>0</v>
      </c>
      <c r="Y200" s="3">
        <v>0</v>
      </c>
      <c r="Z200" s="3">
        <v>0</v>
      </c>
      <c r="AA200" s="3">
        <v>0</v>
      </c>
      <c r="AB200" s="3">
        <v>0</v>
      </c>
      <c r="AC200" s="3">
        <v>0</v>
      </c>
      <c r="AD200" s="3">
        <v>0</v>
      </c>
      <c r="AE200" s="4">
        <v>43689.900694444397</v>
      </c>
      <c r="AF200" s="4">
        <v>43689.900694444397</v>
      </c>
      <c r="AG200" s="3">
        <v>1</v>
      </c>
      <c r="AH200" s="3">
        <v>1</v>
      </c>
      <c r="AI200" s="3">
        <v>2</v>
      </c>
      <c r="AJ200" s="3" t="s">
        <v>104</v>
      </c>
      <c r="AK200" s="3">
        <v>5</v>
      </c>
      <c r="AL200" s="3">
        <v>5</v>
      </c>
      <c r="AM200" s="3">
        <v>0</v>
      </c>
      <c r="AN200" s="3">
        <v>0</v>
      </c>
      <c r="AO200" s="3">
        <v>0</v>
      </c>
      <c r="AP200" s="3">
        <v>0</v>
      </c>
      <c r="AQ200" s="3">
        <v>0</v>
      </c>
      <c r="AR200" s="3">
        <v>0</v>
      </c>
      <c r="AS200" s="3">
        <v>0</v>
      </c>
      <c r="AT200" s="3">
        <v>0</v>
      </c>
      <c r="AU200" s="3">
        <v>0</v>
      </c>
      <c r="AV200" s="3">
        <v>0</v>
      </c>
      <c r="AW200" s="3"/>
      <c r="AX200" s="3">
        <v>1</v>
      </c>
      <c r="AY200" s="3">
        <v>0</v>
      </c>
      <c r="AZ200" s="3"/>
      <c r="BA200" s="3">
        <v>0</v>
      </c>
      <c r="BB200" s="3" t="s">
        <v>763</v>
      </c>
      <c r="BC200" s="3">
        <v>609306</v>
      </c>
      <c r="BD200" s="3" t="s">
        <v>149</v>
      </c>
      <c r="BE200" s="3" t="s">
        <v>764</v>
      </c>
      <c r="BF200" s="3" t="s">
        <v>106</v>
      </c>
      <c r="BG200" s="3" t="s">
        <v>765</v>
      </c>
      <c r="BH200" s="3">
        <v>18</v>
      </c>
      <c r="BI200" s="3">
        <v>7</v>
      </c>
      <c r="BJ200" s="3">
        <v>8</v>
      </c>
      <c r="BK200" s="3" t="s">
        <v>109</v>
      </c>
      <c r="BL200" s="3" t="s">
        <v>193</v>
      </c>
    </row>
    <row r="201" spans="1:64" ht="12.75" customHeight="1">
      <c r="A201" s="3">
        <v>264</v>
      </c>
      <c r="B201" s="3">
        <v>0</v>
      </c>
      <c r="C201" s="3">
        <v>0</v>
      </c>
      <c r="D201" s="3">
        <v>0</v>
      </c>
      <c r="E201" s="3">
        <v>0</v>
      </c>
      <c r="F201" s="3">
        <v>0</v>
      </c>
      <c r="G201" s="3">
        <v>0</v>
      </c>
      <c r="H201" s="3">
        <v>0</v>
      </c>
      <c r="I201" s="3">
        <v>0</v>
      </c>
      <c r="J201" s="3">
        <v>358</v>
      </c>
      <c r="K201" s="3">
        <v>0</v>
      </c>
      <c r="L201" s="3">
        <v>0</v>
      </c>
      <c r="M201" s="3">
        <v>0</v>
      </c>
      <c r="N201" s="3">
        <v>0</v>
      </c>
      <c r="O201" s="3">
        <v>0</v>
      </c>
      <c r="P201" s="3">
        <v>0</v>
      </c>
      <c r="Q201" s="3">
        <v>0</v>
      </c>
      <c r="R201" s="3">
        <v>0</v>
      </c>
      <c r="S201" s="3">
        <v>0</v>
      </c>
      <c r="T201" s="3">
        <v>0</v>
      </c>
      <c r="U201" s="3">
        <v>0</v>
      </c>
      <c r="V201" s="3">
        <v>0</v>
      </c>
      <c r="W201" s="3">
        <v>0</v>
      </c>
      <c r="X201" s="3">
        <v>0</v>
      </c>
      <c r="Y201" s="3">
        <v>0</v>
      </c>
      <c r="Z201" s="3">
        <v>0</v>
      </c>
      <c r="AA201" s="3">
        <v>0</v>
      </c>
      <c r="AB201" s="3">
        <v>0</v>
      </c>
      <c r="AC201" s="3">
        <v>0</v>
      </c>
      <c r="AD201" s="3">
        <v>0</v>
      </c>
      <c r="AE201" s="4">
        <v>43689.910972222198</v>
      </c>
      <c r="AF201" s="4">
        <v>43689.910972222198</v>
      </c>
      <c r="AG201" s="3">
        <v>1</v>
      </c>
      <c r="AH201" s="3">
        <v>0</v>
      </c>
      <c r="AI201" s="3">
        <v>0</v>
      </c>
      <c r="AJ201" s="3" t="s">
        <v>104</v>
      </c>
      <c r="AK201" s="3">
        <v>5</v>
      </c>
      <c r="AL201" s="3">
        <v>0</v>
      </c>
      <c r="AM201" s="3">
        <v>1</v>
      </c>
      <c r="AN201" s="3">
        <v>0</v>
      </c>
      <c r="AO201" s="3">
        <v>0</v>
      </c>
      <c r="AP201" s="3">
        <v>0</v>
      </c>
      <c r="AQ201" s="3">
        <v>0</v>
      </c>
      <c r="AR201" s="3">
        <v>0</v>
      </c>
      <c r="AS201" s="3">
        <v>0</v>
      </c>
      <c r="AT201" s="3">
        <v>0</v>
      </c>
      <c r="AU201" s="3">
        <v>0</v>
      </c>
      <c r="AV201" s="3">
        <v>0</v>
      </c>
      <c r="AW201" s="3"/>
      <c r="AX201" s="3">
        <v>1</v>
      </c>
      <c r="AY201" s="3">
        <v>0</v>
      </c>
      <c r="AZ201" s="3"/>
      <c r="BA201" s="3">
        <v>0</v>
      </c>
      <c r="BB201" s="3"/>
      <c r="BC201" s="3">
        <v>595249</v>
      </c>
      <c r="BD201" s="3" t="s">
        <v>253</v>
      </c>
      <c r="BE201" s="3" t="s">
        <v>766</v>
      </c>
      <c r="BF201" s="3" t="s">
        <v>767</v>
      </c>
      <c r="BG201" s="3" t="s">
        <v>142</v>
      </c>
      <c r="BH201" s="3">
        <v>18</v>
      </c>
      <c r="BI201" s="3">
        <v>7</v>
      </c>
      <c r="BJ201" s="3">
        <v>22</v>
      </c>
      <c r="BK201" s="3" t="s">
        <v>102</v>
      </c>
      <c r="BL201" s="3" t="s">
        <v>768</v>
      </c>
    </row>
    <row r="202" spans="1:64" ht="12.75" customHeight="1">
      <c r="A202" s="3">
        <v>215</v>
      </c>
      <c r="B202" s="3">
        <v>0</v>
      </c>
      <c r="C202" s="3">
        <v>0</v>
      </c>
      <c r="D202" s="3">
        <v>0</v>
      </c>
      <c r="E202" s="3">
        <v>0</v>
      </c>
      <c r="F202" s="3">
        <v>0</v>
      </c>
      <c r="G202" s="3">
        <v>0</v>
      </c>
      <c r="H202" s="3">
        <v>0</v>
      </c>
      <c r="I202" s="3">
        <v>0</v>
      </c>
      <c r="J202" s="3">
        <v>1785</v>
      </c>
      <c r="K202" s="3">
        <v>0</v>
      </c>
      <c r="L202" s="3">
        <v>0</v>
      </c>
      <c r="M202" s="3">
        <v>0</v>
      </c>
      <c r="N202" s="3">
        <v>0</v>
      </c>
      <c r="O202" s="3">
        <v>0</v>
      </c>
      <c r="P202" s="3">
        <v>0</v>
      </c>
      <c r="Q202" s="3">
        <v>0</v>
      </c>
      <c r="R202" s="3">
        <v>0</v>
      </c>
      <c r="S202" s="3">
        <v>0</v>
      </c>
      <c r="T202" s="3">
        <v>0</v>
      </c>
      <c r="U202" s="3">
        <v>0</v>
      </c>
      <c r="V202" s="3">
        <v>0</v>
      </c>
      <c r="W202" s="3">
        <v>0</v>
      </c>
      <c r="X202" s="3">
        <v>0</v>
      </c>
      <c r="Y202" s="3">
        <v>0</v>
      </c>
      <c r="Z202" s="3">
        <v>0</v>
      </c>
      <c r="AA202" s="3">
        <v>0</v>
      </c>
      <c r="AB202" s="3">
        <v>0</v>
      </c>
      <c r="AC202" s="3">
        <v>0</v>
      </c>
      <c r="AD202" s="3">
        <v>0</v>
      </c>
      <c r="AE202" s="4">
        <v>43689.929965277799</v>
      </c>
      <c r="AF202" s="4">
        <v>43689.929965277799</v>
      </c>
      <c r="AG202" s="3">
        <v>1</v>
      </c>
      <c r="AH202" s="3">
        <v>1</v>
      </c>
      <c r="AI202" s="3">
        <v>1</v>
      </c>
      <c r="AJ202" s="3" t="s">
        <v>104</v>
      </c>
      <c r="AK202" s="3">
        <v>5</v>
      </c>
      <c r="AL202" s="3">
        <v>5</v>
      </c>
      <c r="AM202" s="3">
        <v>1</v>
      </c>
      <c r="AN202" s="3">
        <v>0</v>
      </c>
      <c r="AO202" s="3">
        <v>0</v>
      </c>
      <c r="AP202" s="3">
        <v>0</v>
      </c>
      <c r="AQ202" s="3">
        <v>0</v>
      </c>
      <c r="AR202" s="3">
        <v>0</v>
      </c>
      <c r="AS202" s="3">
        <v>0</v>
      </c>
      <c r="AT202" s="3">
        <v>0</v>
      </c>
      <c r="AU202" s="3">
        <v>0</v>
      </c>
      <c r="AV202" s="3">
        <v>0</v>
      </c>
      <c r="AW202" s="3"/>
      <c r="AX202" s="3">
        <v>1</v>
      </c>
      <c r="AY202" s="3">
        <v>0</v>
      </c>
      <c r="AZ202" s="3"/>
      <c r="BA202" s="3">
        <v>0</v>
      </c>
      <c r="BB202" s="3"/>
      <c r="BC202" s="3">
        <v>594272</v>
      </c>
      <c r="BD202" s="3" t="s">
        <v>239</v>
      </c>
      <c r="BE202" s="3" t="s">
        <v>769</v>
      </c>
      <c r="BF202" s="3" t="s">
        <v>656</v>
      </c>
      <c r="BG202" s="3" t="s">
        <v>770</v>
      </c>
      <c r="BH202" s="3">
        <v>18</v>
      </c>
      <c r="BI202" s="3">
        <v>0</v>
      </c>
      <c r="BJ202" s="3">
        <v>1</v>
      </c>
      <c r="BK202" s="3" t="s">
        <v>102</v>
      </c>
      <c r="BL202" s="3" t="s">
        <v>380</v>
      </c>
    </row>
    <row r="203" spans="1:64" ht="12.75" customHeight="1">
      <c r="A203" s="3">
        <v>170</v>
      </c>
      <c r="B203" s="3">
        <v>0</v>
      </c>
      <c r="C203" s="3">
        <v>0</v>
      </c>
      <c r="D203" s="3">
        <v>0</v>
      </c>
      <c r="E203" s="3">
        <v>0</v>
      </c>
      <c r="F203" s="3">
        <v>0</v>
      </c>
      <c r="G203" s="3">
        <v>0</v>
      </c>
      <c r="H203" s="3">
        <v>0</v>
      </c>
      <c r="I203" s="3">
        <v>0</v>
      </c>
      <c r="J203" s="3">
        <v>1193</v>
      </c>
      <c r="K203" s="3">
        <v>0</v>
      </c>
      <c r="L203" s="3">
        <v>0</v>
      </c>
      <c r="M203" s="3">
        <v>0</v>
      </c>
      <c r="N203" s="3">
        <v>0</v>
      </c>
      <c r="O203" s="3">
        <v>0</v>
      </c>
      <c r="P203" s="3">
        <v>0</v>
      </c>
      <c r="Q203" s="3">
        <v>0</v>
      </c>
      <c r="R203" s="3">
        <v>0</v>
      </c>
      <c r="S203" s="3">
        <v>0</v>
      </c>
      <c r="T203" s="3">
        <v>0</v>
      </c>
      <c r="U203" s="3">
        <v>0</v>
      </c>
      <c r="V203" s="3">
        <v>0</v>
      </c>
      <c r="W203" s="3">
        <v>0</v>
      </c>
      <c r="X203" s="3">
        <v>0</v>
      </c>
      <c r="Y203" s="3">
        <v>0</v>
      </c>
      <c r="Z203" s="3">
        <v>0</v>
      </c>
      <c r="AA203" s="3">
        <v>0</v>
      </c>
      <c r="AB203" s="3">
        <v>0</v>
      </c>
      <c r="AC203" s="3">
        <v>0</v>
      </c>
      <c r="AD203" s="3">
        <v>0</v>
      </c>
      <c r="AE203" s="4">
        <v>43689.941759259302</v>
      </c>
      <c r="AF203" s="4">
        <v>43689.941759259302</v>
      </c>
      <c r="AG203" s="3">
        <v>1</v>
      </c>
      <c r="AH203" s="3">
        <v>1</v>
      </c>
      <c r="AI203" s="3">
        <v>2</v>
      </c>
      <c r="AJ203" s="3" t="s">
        <v>104</v>
      </c>
      <c r="AK203" s="3">
        <v>5</v>
      </c>
      <c r="AL203" s="3">
        <v>5</v>
      </c>
      <c r="AM203" s="3">
        <v>1</v>
      </c>
      <c r="AN203" s="3">
        <v>0</v>
      </c>
      <c r="AO203" s="3">
        <v>0</v>
      </c>
      <c r="AP203" s="3">
        <v>0</v>
      </c>
      <c r="AQ203" s="3">
        <v>0</v>
      </c>
      <c r="AR203" s="3">
        <v>0</v>
      </c>
      <c r="AS203" s="3">
        <v>0</v>
      </c>
      <c r="AT203" s="3">
        <v>0</v>
      </c>
      <c r="AU203" s="3">
        <v>0</v>
      </c>
      <c r="AV203" s="3">
        <v>0</v>
      </c>
      <c r="AW203" s="3"/>
      <c r="AX203" s="3">
        <v>1</v>
      </c>
      <c r="AY203" s="3">
        <v>0</v>
      </c>
      <c r="AZ203" s="3"/>
      <c r="BA203" s="3">
        <v>0</v>
      </c>
      <c r="BB203" s="3"/>
      <c r="BC203" s="3">
        <v>611983</v>
      </c>
      <c r="BD203" s="3" t="s">
        <v>354</v>
      </c>
      <c r="BE203" s="3" t="s">
        <v>771</v>
      </c>
      <c r="BF203" s="3" t="s">
        <v>772</v>
      </c>
      <c r="BG203" s="3" t="s">
        <v>773</v>
      </c>
      <c r="BH203" s="3">
        <v>14</v>
      </c>
      <c r="BI203" s="3">
        <v>1</v>
      </c>
      <c r="BJ203" s="3">
        <v>26</v>
      </c>
      <c r="BK203" s="3" t="s">
        <v>127</v>
      </c>
      <c r="BL203" s="3" t="s">
        <v>726</v>
      </c>
    </row>
    <row r="204" spans="1:64" ht="12.75" customHeight="1">
      <c r="A204" s="3">
        <v>266</v>
      </c>
      <c r="B204" s="3">
        <v>0</v>
      </c>
      <c r="C204" s="3">
        <v>0</v>
      </c>
      <c r="D204" s="3">
        <v>0</v>
      </c>
      <c r="E204" s="3">
        <v>0</v>
      </c>
      <c r="F204" s="3">
        <v>0</v>
      </c>
      <c r="G204" s="3">
        <v>0</v>
      </c>
      <c r="H204" s="3">
        <v>0</v>
      </c>
      <c r="I204" s="3">
        <v>0</v>
      </c>
      <c r="J204" s="3">
        <v>1317</v>
      </c>
      <c r="K204" s="3">
        <v>0</v>
      </c>
      <c r="L204" s="3">
        <v>0</v>
      </c>
      <c r="M204" s="3">
        <v>0</v>
      </c>
      <c r="N204" s="3">
        <v>0</v>
      </c>
      <c r="O204" s="3">
        <v>0</v>
      </c>
      <c r="P204" s="3">
        <v>0</v>
      </c>
      <c r="Q204" s="3">
        <v>0</v>
      </c>
      <c r="R204" s="3">
        <v>0</v>
      </c>
      <c r="S204" s="3">
        <v>0</v>
      </c>
      <c r="T204" s="3">
        <v>0</v>
      </c>
      <c r="U204" s="3">
        <v>0</v>
      </c>
      <c r="V204" s="3">
        <v>0</v>
      </c>
      <c r="W204" s="3">
        <v>0</v>
      </c>
      <c r="X204" s="3">
        <v>0</v>
      </c>
      <c r="Y204" s="3">
        <v>0</v>
      </c>
      <c r="Z204" s="3">
        <v>0</v>
      </c>
      <c r="AA204" s="3">
        <v>0</v>
      </c>
      <c r="AB204" s="3">
        <v>0</v>
      </c>
      <c r="AC204" s="3">
        <v>0</v>
      </c>
      <c r="AD204" s="3">
        <v>0</v>
      </c>
      <c r="AE204" s="4">
        <v>43689.951030092598</v>
      </c>
      <c r="AF204" s="4">
        <v>43689.951030092598</v>
      </c>
      <c r="AG204" s="3">
        <v>1</v>
      </c>
      <c r="AH204" s="3">
        <v>1</v>
      </c>
      <c r="AI204" s="3">
        <v>2</v>
      </c>
      <c r="AJ204" s="3" t="s">
        <v>104</v>
      </c>
      <c r="AK204" s="3">
        <v>5</v>
      </c>
      <c r="AL204" s="3">
        <v>0</v>
      </c>
      <c r="AM204" s="3">
        <v>0</v>
      </c>
      <c r="AN204" s="3">
        <v>0</v>
      </c>
      <c r="AO204" s="3">
        <v>0</v>
      </c>
      <c r="AP204" s="3">
        <v>0</v>
      </c>
      <c r="AQ204" s="3">
        <v>0</v>
      </c>
      <c r="AR204" s="3">
        <v>0</v>
      </c>
      <c r="AS204" s="3">
        <v>0</v>
      </c>
      <c r="AT204" s="3">
        <v>0</v>
      </c>
      <c r="AU204" s="3">
        <v>0</v>
      </c>
      <c r="AV204" s="3">
        <v>0</v>
      </c>
      <c r="AW204" s="3"/>
      <c r="AX204" s="3">
        <v>1</v>
      </c>
      <c r="AY204" s="3">
        <v>0</v>
      </c>
      <c r="AZ204" s="3"/>
      <c r="BA204" s="3">
        <v>0</v>
      </c>
      <c r="BB204" s="3"/>
      <c r="BC204" s="3">
        <v>613229</v>
      </c>
      <c r="BD204" s="3" t="s">
        <v>239</v>
      </c>
      <c r="BE204" s="3" t="s">
        <v>774</v>
      </c>
      <c r="BF204" s="3" t="s">
        <v>106</v>
      </c>
      <c r="BG204" s="3" t="s">
        <v>164</v>
      </c>
      <c r="BH204" s="3">
        <v>14</v>
      </c>
      <c r="BI204" s="3">
        <v>4</v>
      </c>
      <c r="BJ204" s="3">
        <v>21</v>
      </c>
      <c r="BK204" s="3" t="s">
        <v>102</v>
      </c>
      <c r="BL204" s="3" t="s">
        <v>224</v>
      </c>
    </row>
    <row r="205" spans="1:64" ht="12.75" customHeight="1">
      <c r="A205" s="3">
        <v>200</v>
      </c>
      <c r="B205" s="3">
        <v>1</v>
      </c>
      <c r="C205" s="3">
        <v>1</v>
      </c>
      <c r="D205" s="3">
        <v>5</v>
      </c>
      <c r="E205" s="3">
        <v>0</v>
      </c>
      <c r="F205" s="3">
        <v>0</v>
      </c>
      <c r="G205" s="3">
        <v>0</v>
      </c>
      <c r="H205" s="3">
        <v>0</v>
      </c>
      <c r="I205" s="3">
        <v>0</v>
      </c>
      <c r="J205" s="3">
        <v>752</v>
      </c>
      <c r="K205" s="3">
        <v>0</v>
      </c>
      <c r="L205" s="3">
        <v>0</v>
      </c>
      <c r="M205" s="3">
        <v>0</v>
      </c>
      <c r="N205" s="3">
        <v>0</v>
      </c>
      <c r="O205" s="3">
        <v>0</v>
      </c>
      <c r="P205" s="3">
        <v>0</v>
      </c>
      <c r="Q205" s="3">
        <v>0</v>
      </c>
      <c r="R205" s="3">
        <v>0</v>
      </c>
      <c r="S205" s="3">
        <v>0</v>
      </c>
      <c r="T205" s="3">
        <v>0</v>
      </c>
      <c r="U205" s="3">
        <v>0</v>
      </c>
      <c r="V205" s="3">
        <v>0</v>
      </c>
      <c r="W205" s="3">
        <v>0</v>
      </c>
      <c r="X205" s="3">
        <v>0</v>
      </c>
      <c r="Y205" s="3">
        <v>0</v>
      </c>
      <c r="Z205" s="3">
        <v>0</v>
      </c>
      <c r="AA205" s="3">
        <v>0</v>
      </c>
      <c r="AB205" s="3">
        <v>0</v>
      </c>
      <c r="AC205" s="3">
        <v>0</v>
      </c>
      <c r="AD205" s="3">
        <v>0</v>
      </c>
      <c r="AE205" s="4">
        <v>43689.984976851898</v>
      </c>
      <c r="AF205" s="4">
        <v>43689.984976851898</v>
      </c>
      <c r="AG205" s="3">
        <v>1</v>
      </c>
      <c r="AH205" s="3">
        <v>2</v>
      </c>
      <c r="AI205" s="3">
        <v>1</v>
      </c>
      <c r="AJ205" s="3" t="s">
        <v>104</v>
      </c>
      <c r="AK205" s="3">
        <v>5</v>
      </c>
      <c r="AL205" s="3">
        <v>0</v>
      </c>
      <c r="AM205" s="3">
        <v>1</v>
      </c>
      <c r="AN205" s="3">
        <v>1</v>
      </c>
      <c r="AO205" s="3">
        <v>0</v>
      </c>
      <c r="AP205" s="3">
        <v>0</v>
      </c>
      <c r="AQ205" s="3">
        <v>0</v>
      </c>
      <c r="AR205" s="3">
        <v>0</v>
      </c>
      <c r="AS205" s="3">
        <v>0</v>
      </c>
      <c r="AT205" s="3">
        <v>0</v>
      </c>
      <c r="AU205" s="3">
        <v>0</v>
      </c>
      <c r="AV205" s="3">
        <v>0</v>
      </c>
      <c r="AW205" s="3" t="s">
        <v>775</v>
      </c>
      <c r="AX205" s="3">
        <v>1</v>
      </c>
      <c r="AY205" s="3">
        <v>0</v>
      </c>
      <c r="AZ205" s="3"/>
      <c r="BA205" s="3">
        <v>0</v>
      </c>
      <c r="BB205" s="3" t="s">
        <v>776</v>
      </c>
      <c r="BC205" s="3">
        <v>621824</v>
      </c>
      <c r="BD205" s="3" t="s">
        <v>777</v>
      </c>
      <c r="BE205" s="3" t="s">
        <v>778</v>
      </c>
      <c r="BF205" s="3" t="s">
        <v>262</v>
      </c>
      <c r="BG205" s="3" t="s">
        <v>779</v>
      </c>
      <c r="BH205" s="3">
        <v>11</v>
      </c>
      <c r="BI205" s="3">
        <v>6</v>
      </c>
      <c r="BJ205" s="3">
        <v>23</v>
      </c>
      <c r="BK205" s="3" t="s">
        <v>102</v>
      </c>
      <c r="BL205" s="3" t="s">
        <v>148</v>
      </c>
    </row>
    <row r="206" spans="1:64" ht="12.75" customHeight="1">
      <c r="A206" s="3">
        <v>257</v>
      </c>
      <c r="B206" s="3">
        <v>0</v>
      </c>
      <c r="C206" s="3">
        <v>0</v>
      </c>
      <c r="D206" s="3">
        <v>0</v>
      </c>
      <c r="E206" s="3">
        <v>0</v>
      </c>
      <c r="F206" s="3">
        <v>0</v>
      </c>
      <c r="G206" s="3">
        <v>0</v>
      </c>
      <c r="H206" s="3">
        <v>0</v>
      </c>
      <c r="I206" s="3">
        <v>0</v>
      </c>
      <c r="J206" s="3">
        <v>865</v>
      </c>
      <c r="K206" s="3">
        <v>0</v>
      </c>
      <c r="L206" s="3">
        <v>0</v>
      </c>
      <c r="M206" s="3">
        <v>0</v>
      </c>
      <c r="N206" s="3">
        <v>0</v>
      </c>
      <c r="O206" s="3">
        <v>0</v>
      </c>
      <c r="P206" s="3">
        <v>0</v>
      </c>
      <c r="Q206" s="3">
        <v>0</v>
      </c>
      <c r="R206" s="3">
        <v>0</v>
      </c>
      <c r="S206" s="3">
        <v>0</v>
      </c>
      <c r="T206" s="3">
        <v>0</v>
      </c>
      <c r="U206" s="3">
        <v>0</v>
      </c>
      <c r="V206" s="3">
        <v>0</v>
      </c>
      <c r="W206" s="3">
        <v>0</v>
      </c>
      <c r="X206" s="3">
        <v>0</v>
      </c>
      <c r="Y206" s="3">
        <v>0</v>
      </c>
      <c r="Z206" s="3">
        <v>0</v>
      </c>
      <c r="AA206" s="3">
        <v>0</v>
      </c>
      <c r="AB206" s="3">
        <v>0</v>
      </c>
      <c r="AC206" s="3">
        <v>0</v>
      </c>
      <c r="AD206" s="3">
        <v>0</v>
      </c>
      <c r="AE206" s="4">
        <v>43690.021168981497</v>
      </c>
      <c r="AF206" s="4">
        <v>43690.021168981497</v>
      </c>
      <c r="AG206" s="3">
        <v>1</v>
      </c>
      <c r="AH206" s="3">
        <v>1</v>
      </c>
      <c r="AI206" s="3">
        <v>2</v>
      </c>
      <c r="AJ206" s="3" t="s">
        <v>104</v>
      </c>
      <c r="AK206" s="3">
        <v>5</v>
      </c>
      <c r="AL206" s="3">
        <v>0</v>
      </c>
      <c r="AM206" s="3">
        <v>1</v>
      </c>
      <c r="AN206" s="3">
        <v>0</v>
      </c>
      <c r="AO206" s="3">
        <v>0</v>
      </c>
      <c r="AP206" s="3">
        <v>0</v>
      </c>
      <c r="AQ206" s="3">
        <v>0</v>
      </c>
      <c r="AR206" s="3">
        <v>0</v>
      </c>
      <c r="AS206" s="3">
        <v>0</v>
      </c>
      <c r="AT206" s="3">
        <v>0</v>
      </c>
      <c r="AU206" s="3">
        <v>0</v>
      </c>
      <c r="AV206" s="3">
        <v>0</v>
      </c>
      <c r="AW206" s="3"/>
      <c r="AX206" s="3">
        <v>1</v>
      </c>
      <c r="AY206" s="3">
        <v>0</v>
      </c>
      <c r="AZ206" s="3"/>
      <c r="BA206" s="3">
        <v>0</v>
      </c>
      <c r="BB206" s="3"/>
      <c r="BC206" s="3">
        <v>605204</v>
      </c>
      <c r="BD206" s="3" t="s">
        <v>255</v>
      </c>
      <c r="BE206" s="3" t="s">
        <v>780</v>
      </c>
      <c r="BF206" s="3" t="s">
        <v>781</v>
      </c>
      <c r="BG206" s="3" t="s">
        <v>782</v>
      </c>
      <c r="BH206" s="3">
        <v>16</v>
      </c>
      <c r="BI206" s="3">
        <v>7</v>
      </c>
      <c r="BJ206" s="3">
        <v>3</v>
      </c>
      <c r="BK206" s="3" t="s">
        <v>102</v>
      </c>
      <c r="BL206" s="3" t="s">
        <v>373</v>
      </c>
    </row>
    <row r="207" spans="1:64" ht="12.75" customHeight="1">
      <c r="A207" s="3">
        <v>270</v>
      </c>
      <c r="B207" s="3">
        <v>0</v>
      </c>
      <c r="C207" s="3">
        <v>0</v>
      </c>
      <c r="D207" s="3">
        <v>0</v>
      </c>
      <c r="E207" s="3">
        <v>0</v>
      </c>
      <c r="F207" s="3">
        <v>0</v>
      </c>
      <c r="G207" s="3">
        <v>0</v>
      </c>
      <c r="H207" s="3">
        <v>0</v>
      </c>
      <c r="I207" s="3">
        <v>0</v>
      </c>
      <c r="J207" s="3">
        <v>2146</v>
      </c>
      <c r="K207" s="3">
        <v>0</v>
      </c>
      <c r="L207" s="3">
        <v>0</v>
      </c>
      <c r="M207" s="3">
        <v>0</v>
      </c>
      <c r="N207" s="3">
        <v>0</v>
      </c>
      <c r="O207" s="3">
        <v>0</v>
      </c>
      <c r="P207" s="3">
        <v>0</v>
      </c>
      <c r="Q207" s="3">
        <v>0</v>
      </c>
      <c r="R207" s="3">
        <v>0</v>
      </c>
      <c r="S207" s="3">
        <v>0</v>
      </c>
      <c r="T207" s="3">
        <v>0</v>
      </c>
      <c r="U207" s="3">
        <v>0</v>
      </c>
      <c r="V207" s="3">
        <v>0</v>
      </c>
      <c r="W207" s="3">
        <v>0</v>
      </c>
      <c r="X207" s="3">
        <v>0</v>
      </c>
      <c r="Y207" s="3">
        <v>0</v>
      </c>
      <c r="Z207" s="3">
        <v>0</v>
      </c>
      <c r="AA207" s="3">
        <v>0</v>
      </c>
      <c r="AB207" s="3">
        <v>0</v>
      </c>
      <c r="AC207" s="3">
        <v>0</v>
      </c>
      <c r="AD207" s="3">
        <v>0</v>
      </c>
      <c r="AE207" s="4">
        <v>43690.381724537001</v>
      </c>
      <c r="AF207" s="4">
        <v>43690.381724537001</v>
      </c>
      <c r="AG207" s="3">
        <v>1</v>
      </c>
      <c r="AH207" s="3">
        <v>1</v>
      </c>
      <c r="AI207" s="3">
        <v>2</v>
      </c>
      <c r="AJ207" s="3" t="s">
        <v>104</v>
      </c>
      <c r="AK207" s="3">
        <v>5</v>
      </c>
      <c r="AL207" s="3">
        <v>5</v>
      </c>
      <c r="AM207" s="3">
        <v>0</v>
      </c>
      <c r="AN207" s="3">
        <v>0</v>
      </c>
      <c r="AO207" s="3">
        <v>0</v>
      </c>
      <c r="AP207" s="3">
        <v>0</v>
      </c>
      <c r="AQ207" s="3">
        <v>0</v>
      </c>
      <c r="AR207" s="3">
        <v>0</v>
      </c>
      <c r="AS207" s="3">
        <v>0</v>
      </c>
      <c r="AT207" s="3">
        <v>0</v>
      </c>
      <c r="AU207" s="3">
        <v>0</v>
      </c>
      <c r="AV207" s="3">
        <v>0</v>
      </c>
      <c r="AW207" s="3"/>
      <c r="AX207" s="3">
        <v>1</v>
      </c>
      <c r="AY207" s="3">
        <v>0</v>
      </c>
      <c r="AZ207" s="3"/>
      <c r="BA207" s="3">
        <v>0</v>
      </c>
      <c r="BB207" s="3"/>
      <c r="BC207" s="3">
        <v>615400</v>
      </c>
      <c r="BD207" s="3" t="s">
        <v>612</v>
      </c>
      <c r="BE207" s="3" t="s">
        <v>783</v>
      </c>
      <c r="BF207" s="3" t="s">
        <v>772</v>
      </c>
      <c r="BG207" s="3" t="s">
        <v>337</v>
      </c>
      <c r="BH207" s="3">
        <v>14</v>
      </c>
      <c r="BI207" s="3">
        <v>1</v>
      </c>
      <c r="BJ207" s="3">
        <v>18</v>
      </c>
      <c r="BK207" s="3" t="s">
        <v>127</v>
      </c>
      <c r="BL207" s="3" t="s">
        <v>784</v>
      </c>
    </row>
    <row r="208" spans="1:64" ht="12.75" customHeight="1">
      <c r="A208" s="3">
        <v>224</v>
      </c>
      <c r="B208" s="3">
        <v>0</v>
      </c>
      <c r="C208" s="3">
        <v>0</v>
      </c>
      <c r="D208" s="3">
        <v>0</v>
      </c>
      <c r="E208" s="3">
        <v>0</v>
      </c>
      <c r="F208" s="3">
        <v>0</v>
      </c>
      <c r="G208" s="3">
        <v>0</v>
      </c>
      <c r="H208" s="3">
        <v>1</v>
      </c>
      <c r="I208" s="3">
        <v>5</v>
      </c>
      <c r="J208" s="3">
        <v>1081</v>
      </c>
      <c r="K208" s="3">
        <v>0</v>
      </c>
      <c r="L208" s="3">
        <v>0</v>
      </c>
      <c r="M208" s="3">
        <v>0</v>
      </c>
      <c r="N208" s="3">
        <v>0</v>
      </c>
      <c r="O208" s="3">
        <v>0</v>
      </c>
      <c r="P208" s="3">
        <v>0</v>
      </c>
      <c r="Q208" s="3">
        <v>0</v>
      </c>
      <c r="R208" s="3">
        <v>0</v>
      </c>
      <c r="S208" s="3">
        <v>0</v>
      </c>
      <c r="T208" s="3">
        <v>0</v>
      </c>
      <c r="U208" s="3">
        <v>0</v>
      </c>
      <c r="V208" s="3">
        <v>0</v>
      </c>
      <c r="W208" s="3">
        <v>0</v>
      </c>
      <c r="X208" s="3">
        <v>0</v>
      </c>
      <c r="Y208" s="3">
        <v>0</v>
      </c>
      <c r="Z208" s="3">
        <v>0</v>
      </c>
      <c r="AA208" s="3">
        <v>0</v>
      </c>
      <c r="AB208" s="3">
        <v>0</v>
      </c>
      <c r="AC208" s="3">
        <v>0</v>
      </c>
      <c r="AD208" s="3">
        <v>0</v>
      </c>
      <c r="AE208" s="4">
        <v>43690.459837962997</v>
      </c>
      <c r="AF208" s="4">
        <v>43690.459837962997</v>
      </c>
      <c r="AG208" s="3">
        <v>1</v>
      </c>
      <c r="AH208" s="3">
        <v>0</v>
      </c>
      <c r="AI208" s="3">
        <v>0</v>
      </c>
      <c r="AJ208" s="3"/>
      <c r="AK208" s="3">
        <v>5</v>
      </c>
      <c r="AL208" s="3">
        <v>0</v>
      </c>
      <c r="AM208" s="3">
        <v>1</v>
      </c>
      <c r="AN208" s="3">
        <v>0</v>
      </c>
      <c r="AO208" s="3">
        <v>0</v>
      </c>
      <c r="AP208" s="3">
        <v>0</v>
      </c>
      <c r="AQ208" s="3">
        <v>0</v>
      </c>
      <c r="AR208" s="3">
        <v>0</v>
      </c>
      <c r="AS208" s="3">
        <v>0</v>
      </c>
      <c r="AT208" s="3">
        <v>0</v>
      </c>
      <c r="AU208" s="3">
        <v>0</v>
      </c>
      <c r="AV208" s="3">
        <v>0</v>
      </c>
      <c r="AW208" s="3"/>
      <c r="AX208" s="3">
        <v>1</v>
      </c>
      <c r="AY208" s="3">
        <v>0</v>
      </c>
      <c r="AZ208" s="3"/>
      <c r="BA208" s="3">
        <v>0</v>
      </c>
      <c r="BB208" s="3"/>
      <c r="BC208" s="3">
        <v>609678</v>
      </c>
      <c r="BD208" s="3" t="s">
        <v>124</v>
      </c>
      <c r="BE208" s="3" t="s">
        <v>785</v>
      </c>
      <c r="BF208" s="3" t="s">
        <v>121</v>
      </c>
      <c r="BG208" s="3" t="s">
        <v>241</v>
      </c>
      <c r="BH208" s="3">
        <v>13</v>
      </c>
      <c r="BI208" s="3">
        <v>11</v>
      </c>
      <c r="BJ208" s="3">
        <v>23</v>
      </c>
      <c r="BK208" s="3" t="s">
        <v>109</v>
      </c>
      <c r="BL208" s="3" t="s">
        <v>786</v>
      </c>
    </row>
    <row r="209" spans="1:64" ht="12.75" customHeight="1">
      <c r="A209" s="3">
        <v>88</v>
      </c>
      <c r="B209" s="3">
        <v>0</v>
      </c>
      <c r="C209" s="3">
        <v>0</v>
      </c>
      <c r="D209" s="3">
        <v>0</v>
      </c>
      <c r="E209" s="3">
        <v>0</v>
      </c>
      <c r="F209" s="3">
        <v>0</v>
      </c>
      <c r="G209" s="3">
        <v>0</v>
      </c>
      <c r="H209" s="3">
        <v>0</v>
      </c>
      <c r="I209" s="3">
        <v>0</v>
      </c>
      <c r="J209" s="3">
        <v>177</v>
      </c>
      <c r="K209" s="3">
        <v>0</v>
      </c>
      <c r="L209" s="3">
        <v>0</v>
      </c>
      <c r="M209" s="3">
        <v>0</v>
      </c>
      <c r="N209" s="3">
        <v>0</v>
      </c>
      <c r="O209" s="3">
        <v>0</v>
      </c>
      <c r="P209" s="3">
        <v>0</v>
      </c>
      <c r="Q209" s="3">
        <v>0</v>
      </c>
      <c r="R209" s="3">
        <v>0</v>
      </c>
      <c r="S209" s="3">
        <v>0</v>
      </c>
      <c r="T209" s="3">
        <v>0</v>
      </c>
      <c r="U209" s="3">
        <v>0</v>
      </c>
      <c r="V209" s="3">
        <v>0</v>
      </c>
      <c r="W209" s="3">
        <v>0</v>
      </c>
      <c r="X209" s="3">
        <v>0</v>
      </c>
      <c r="Y209" s="3">
        <v>0</v>
      </c>
      <c r="Z209" s="3">
        <v>0</v>
      </c>
      <c r="AA209" s="3">
        <v>0</v>
      </c>
      <c r="AB209" s="3">
        <v>0</v>
      </c>
      <c r="AC209" s="3">
        <v>0</v>
      </c>
      <c r="AD209" s="3">
        <v>0</v>
      </c>
      <c r="AE209" s="4">
        <v>43690.463888888902</v>
      </c>
      <c r="AF209" s="4">
        <v>43690.463888888902</v>
      </c>
      <c r="AG209" s="3">
        <v>1</v>
      </c>
      <c r="AH209" s="3">
        <v>1</v>
      </c>
      <c r="AI209" s="3">
        <v>2</v>
      </c>
      <c r="AJ209" s="3" t="s">
        <v>135</v>
      </c>
      <c r="AK209" s="3">
        <v>0</v>
      </c>
      <c r="AL209" s="3">
        <v>1</v>
      </c>
      <c r="AM209" s="3">
        <v>0</v>
      </c>
      <c r="AN209" s="3">
        <v>0</v>
      </c>
      <c r="AO209" s="3">
        <v>0</v>
      </c>
      <c r="AP209" s="3">
        <v>0</v>
      </c>
      <c r="AQ209" s="3">
        <v>0</v>
      </c>
      <c r="AR209" s="3">
        <v>0</v>
      </c>
      <c r="AS209" s="3">
        <v>0</v>
      </c>
      <c r="AT209" s="3">
        <v>0</v>
      </c>
      <c r="AU209" s="3">
        <v>0</v>
      </c>
      <c r="AV209" s="3">
        <v>0</v>
      </c>
      <c r="AW209" s="3" t="s">
        <v>787</v>
      </c>
      <c r="AX209" s="3">
        <v>1</v>
      </c>
      <c r="AY209" s="3">
        <v>0</v>
      </c>
      <c r="AZ209" s="3"/>
      <c r="BA209" s="3">
        <v>0</v>
      </c>
      <c r="BB209" s="3" t="s">
        <v>788</v>
      </c>
      <c r="BC209" s="3">
        <v>593969</v>
      </c>
      <c r="BD209" s="3" t="s">
        <v>138</v>
      </c>
      <c r="BE209" s="3" t="s">
        <v>678</v>
      </c>
      <c r="BF209" s="3" t="s">
        <v>403</v>
      </c>
      <c r="BG209" s="3" t="s">
        <v>252</v>
      </c>
      <c r="BH209" s="3">
        <v>19</v>
      </c>
      <c r="BI209" s="3">
        <v>3</v>
      </c>
      <c r="BJ209" s="3">
        <v>18</v>
      </c>
      <c r="BK209" s="3" t="s">
        <v>102</v>
      </c>
      <c r="BL209" s="3" t="s">
        <v>165</v>
      </c>
    </row>
    <row r="210" spans="1:64" ht="12.75" customHeight="1">
      <c r="A210" s="3">
        <v>7</v>
      </c>
      <c r="B210" s="3">
        <v>0</v>
      </c>
      <c r="C210" s="3">
        <v>0</v>
      </c>
      <c r="D210" s="3">
        <v>0</v>
      </c>
      <c r="E210" s="3">
        <v>0</v>
      </c>
      <c r="F210" s="3">
        <v>0</v>
      </c>
      <c r="G210" s="3">
        <v>0</v>
      </c>
      <c r="H210" s="3">
        <v>0</v>
      </c>
      <c r="I210" s="3">
        <v>0</v>
      </c>
      <c r="J210" s="3">
        <v>1295</v>
      </c>
      <c r="K210" s="3">
        <v>0</v>
      </c>
      <c r="L210" s="3">
        <v>0</v>
      </c>
      <c r="M210" s="3">
        <v>0</v>
      </c>
      <c r="N210" s="3">
        <v>0</v>
      </c>
      <c r="O210" s="3">
        <v>0</v>
      </c>
      <c r="P210" s="3">
        <v>0</v>
      </c>
      <c r="Q210" s="3">
        <v>0</v>
      </c>
      <c r="R210" s="3">
        <v>0</v>
      </c>
      <c r="S210" s="3">
        <v>0</v>
      </c>
      <c r="T210" s="3">
        <v>0</v>
      </c>
      <c r="U210" s="3">
        <v>0</v>
      </c>
      <c r="V210" s="3">
        <v>0</v>
      </c>
      <c r="W210" s="3">
        <v>0</v>
      </c>
      <c r="X210" s="3">
        <v>0</v>
      </c>
      <c r="Y210" s="3">
        <v>0</v>
      </c>
      <c r="Z210" s="3">
        <v>0</v>
      </c>
      <c r="AA210" s="3">
        <v>0</v>
      </c>
      <c r="AB210" s="3">
        <v>0</v>
      </c>
      <c r="AC210" s="3">
        <v>0</v>
      </c>
      <c r="AD210" s="3">
        <v>0</v>
      </c>
      <c r="AE210" s="4">
        <v>43690.515393518501</v>
      </c>
      <c r="AF210" s="4">
        <v>43690.515393518501</v>
      </c>
      <c r="AG210" s="3">
        <v>1</v>
      </c>
      <c r="AH210" s="3">
        <v>1</v>
      </c>
      <c r="AI210" s="3">
        <v>3</v>
      </c>
      <c r="AJ210" s="3" t="s">
        <v>359</v>
      </c>
      <c r="AK210" s="3">
        <v>5</v>
      </c>
      <c r="AL210" s="3">
        <v>0</v>
      </c>
      <c r="AM210" s="3">
        <v>0</v>
      </c>
      <c r="AN210" s="3">
        <v>0</v>
      </c>
      <c r="AO210" s="3">
        <v>0</v>
      </c>
      <c r="AP210" s="3">
        <v>0</v>
      </c>
      <c r="AQ210" s="3">
        <v>0</v>
      </c>
      <c r="AR210" s="3">
        <v>0</v>
      </c>
      <c r="AS210" s="3">
        <v>0</v>
      </c>
      <c r="AT210" s="3">
        <v>0</v>
      </c>
      <c r="AU210" s="3">
        <v>0</v>
      </c>
      <c r="AV210" s="3">
        <v>0</v>
      </c>
      <c r="AW210" s="3"/>
      <c r="AX210" s="3">
        <v>1</v>
      </c>
      <c r="AY210" s="3">
        <v>0</v>
      </c>
      <c r="AZ210" s="3"/>
      <c r="BA210" s="3">
        <v>0</v>
      </c>
      <c r="BB210" s="3" t="s">
        <v>789</v>
      </c>
      <c r="BC210" s="3">
        <v>559698</v>
      </c>
      <c r="BD210" s="3" t="s">
        <v>790</v>
      </c>
      <c r="BE210" s="3" t="s">
        <v>398</v>
      </c>
      <c r="BF210" s="3" t="s">
        <v>98</v>
      </c>
      <c r="BG210" s="3" t="s">
        <v>750</v>
      </c>
      <c r="BH210" s="3">
        <v>32</v>
      </c>
      <c r="BI210" s="3">
        <v>9</v>
      </c>
      <c r="BJ210" s="3">
        <v>24</v>
      </c>
      <c r="BK210" s="3" t="s">
        <v>102</v>
      </c>
      <c r="BL210" s="3" t="s">
        <v>791</v>
      </c>
    </row>
    <row r="211" spans="1:64" ht="12.75" customHeight="1">
      <c r="A211" s="3">
        <v>275</v>
      </c>
      <c r="B211" s="3">
        <v>0</v>
      </c>
      <c r="C211" s="3">
        <v>0</v>
      </c>
      <c r="D211" s="3">
        <v>0</v>
      </c>
      <c r="E211" s="3">
        <v>0</v>
      </c>
      <c r="F211" s="3">
        <v>0</v>
      </c>
      <c r="G211" s="3">
        <v>0</v>
      </c>
      <c r="H211" s="3">
        <v>0</v>
      </c>
      <c r="I211" s="3">
        <v>0</v>
      </c>
      <c r="J211" s="3">
        <v>2157</v>
      </c>
      <c r="K211" s="3">
        <v>0</v>
      </c>
      <c r="L211" s="3">
        <v>0</v>
      </c>
      <c r="M211" s="3">
        <v>0</v>
      </c>
      <c r="N211" s="3">
        <v>0</v>
      </c>
      <c r="O211" s="3">
        <v>0</v>
      </c>
      <c r="P211" s="3">
        <v>0</v>
      </c>
      <c r="Q211" s="3">
        <v>0</v>
      </c>
      <c r="R211" s="3">
        <v>0</v>
      </c>
      <c r="S211" s="3">
        <v>0</v>
      </c>
      <c r="T211" s="3">
        <v>0</v>
      </c>
      <c r="U211" s="3">
        <v>0</v>
      </c>
      <c r="V211" s="3">
        <v>0</v>
      </c>
      <c r="W211" s="3">
        <v>0</v>
      </c>
      <c r="X211" s="3">
        <v>0</v>
      </c>
      <c r="Y211" s="3">
        <v>0</v>
      </c>
      <c r="Z211" s="3">
        <v>0</v>
      </c>
      <c r="AA211" s="3">
        <v>0</v>
      </c>
      <c r="AB211" s="3">
        <v>0</v>
      </c>
      <c r="AC211" s="3">
        <v>0</v>
      </c>
      <c r="AD211" s="3">
        <v>0</v>
      </c>
      <c r="AE211" s="4">
        <v>43690.587962963</v>
      </c>
      <c r="AF211" s="4">
        <v>43690.587962963</v>
      </c>
      <c r="AG211" s="3">
        <v>1</v>
      </c>
      <c r="AH211" s="3">
        <v>1</v>
      </c>
      <c r="AI211" s="3">
        <v>2</v>
      </c>
      <c r="AJ211" s="3" t="s">
        <v>104</v>
      </c>
      <c r="AK211" s="3">
        <v>5</v>
      </c>
      <c r="AL211" s="3">
        <v>2</v>
      </c>
      <c r="AM211" s="3">
        <v>0</v>
      </c>
      <c r="AN211" s="3">
        <v>0</v>
      </c>
      <c r="AO211" s="3">
        <v>0</v>
      </c>
      <c r="AP211" s="3">
        <v>0</v>
      </c>
      <c r="AQ211" s="3">
        <v>0</v>
      </c>
      <c r="AR211" s="3">
        <v>0</v>
      </c>
      <c r="AS211" s="3">
        <v>0</v>
      </c>
      <c r="AT211" s="3">
        <v>0</v>
      </c>
      <c r="AU211" s="3">
        <v>0</v>
      </c>
      <c r="AV211" s="3">
        <v>0</v>
      </c>
      <c r="AW211" s="3"/>
      <c r="AX211" s="3">
        <v>1</v>
      </c>
      <c r="AY211" s="3">
        <v>0</v>
      </c>
      <c r="AZ211" s="3"/>
      <c r="BA211" s="3">
        <v>0</v>
      </c>
      <c r="BB211" s="3" t="s">
        <v>792</v>
      </c>
      <c r="BC211" s="3">
        <v>616324</v>
      </c>
      <c r="BD211" s="3" t="s">
        <v>284</v>
      </c>
      <c r="BE211" s="3" t="s">
        <v>793</v>
      </c>
      <c r="BF211" s="3" t="s">
        <v>794</v>
      </c>
      <c r="BG211" s="3" t="s">
        <v>337</v>
      </c>
      <c r="BH211" s="3">
        <v>12</v>
      </c>
      <c r="BI211" s="3">
        <v>9</v>
      </c>
      <c r="BJ211" s="3">
        <v>23</v>
      </c>
      <c r="BK211" s="3" t="s">
        <v>127</v>
      </c>
      <c r="BL211" s="3" t="s">
        <v>119</v>
      </c>
    </row>
    <row r="212" spans="1:64" ht="12.75" customHeight="1">
      <c r="A212" s="3">
        <v>278</v>
      </c>
      <c r="B212" s="3">
        <v>0</v>
      </c>
      <c r="C212" s="3">
        <v>0</v>
      </c>
      <c r="D212" s="3">
        <v>0</v>
      </c>
      <c r="E212" s="3">
        <v>0</v>
      </c>
      <c r="F212" s="3">
        <v>0</v>
      </c>
      <c r="G212" s="3">
        <v>0</v>
      </c>
      <c r="H212" s="3">
        <v>0</v>
      </c>
      <c r="I212" s="3">
        <v>0</v>
      </c>
      <c r="J212" s="3">
        <v>1930</v>
      </c>
      <c r="K212" s="3">
        <v>0</v>
      </c>
      <c r="L212" s="3">
        <v>0</v>
      </c>
      <c r="M212" s="3">
        <v>0</v>
      </c>
      <c r="N212" s="3">
        <v>0</v>
      </c>
      <c r="O212" s="3">
        <v>0</v>
      </c>
      <c r="P212" s="3">
        <v>0</v>
      </c>
      <c r="Q212" s="3">
        <v>0</v>
      </c>
      <c r="R212" s="3">
        <v>0</v>
      </c>
      <c r="S212" s="3">
        <v>0</v>
      </c>
      <c r="T212" s="3">
        <v>0</v>
      </c>
      <c r="U212" s="3">
        <v>0</v>
      </c>
      <c r="V212" s="3">
        <v>0</v>
      </c>
      <c r="W212" s="3">
        <v>0</v>
      </c>
      <c r="X212" s="3">
        <v>0</v>
      </c>
      <c r="Y212" s="3">
        <v>0</v>
      </c>
      <c r="Z212" s="3">
        <v>0</v>
      </c>
      <c r="AA212" s="3">
        <v>0</v>
      </c>
      <c r="AB212" s="3">
        <v>0</v>
      </c>
      <c r="AC212" s="3">
        <v>0</v>
      </c>
      <c r="AD212" s="3">
        <v>0</v>
      </c>
      <c r="AE212" s="4">
        <v>43690.6393634259</v>
      </c>
      <c r="AF212" s="4">
        <v>43690.6393634259</v>
      </c>
      <c r="AG212" s="3">
        <v>1</v>
      </c>
      <c r="AH212" s="3">
        <v>1</v>
      </c>
      <c r="AI212" s="3">
        <v>1</v>
      </c>
      <c r="AJ212" s="3" t="s">
        <v>104</v>
      </c>
      <c r="AK212" s="3">
        <v>5</v>
      </c>
      <c r="AL212" s="3">
        <v>5</v>
      </c>
      <c r="AM212" s="3">
        <v>0</v>
      </c>
      <c r="AN212" s="3">
        <v>0</v>
      </c>
      <c r="AO212" s="3">
        <v>0</v>
      </c>
      <c r="AP212" s="3">
        <v>0</v>
      </c>
      <c r="AQ212" s="3">
        <v>0</v>
      </c>
      <c r="AR212" s="3">
        <v>0</v>
      </c>
      <c r="AS212" s="3">
        <v>0</v>
      </c>
      <c r="AT212" s="3">
        <v>0</v>
      </c>
      <c r="AU212" s="3">
        <v>0</v>
      </c>
      <c r="AV212" s="3">
        <v>0</v>
      </c>
      <c r="AW212" s="3"/>
      <c r="AX212" s="3">
        <v>1</v>
      </c>
      <c r="AY212" s="3">
        <v>0</v>
      </c>
      <c r="AZ212" s="3"/>
      <c r="BA212" s="3">
        <v>0</v>
      </c>
      <c r="BB212" s="3" t="s">
        <v>795</v>
      </c>
      <c r="BC212" s="3">
        <v>595308</v>
      </c>
      <c r="BD212" s="3" t="s">
        <v>796</v>
      </c>
      <c r="BE212" s="3" t="s">
        <v>797</v>
      </c>
      <c r="BF212" s="3" t="s">
        <v>798</v>
      </c>
      <c r="BG212" s="3" t="s">
        <v>581</v>
      </c>
      <c r="BH212" s="3">
        <v>18</v>
      </c>
      <c r="BI212" s="3">
        <v>3</v>
      </c>
      <c r="BJ212" s="3">
        <v>2</v>
      </c>
      <c r="BK212" s="3" t="s">
        <v>102</v>
      </c>
      <c r="BL212" s="3" t="s">
        <v>799</v>
      </c>
    </row>
    <row r="213" spans="1:64" ht="12.75" customHeight="1">
      <c r="A213" s="3">
        <v>279</v>
      </c>
      <c r="B213" s="3">
        <v>0</v>
      </c>
      <c r="C213" s="3">
        <v>0</v>
      </c>
      <c r="D213" s="3">
        <v>0</v>
      </c>
      <c r="E213" s="3">
        <v>0</v>
      </c>
      <c r="F213" s="3">
        <v>0</v>
      </c>
      <c r="G213" s="3">
        <v>0</v>
      </c>
      <c r="H213" s="3">
        <v>0</v>
      </c>
      <c r="I213" s="3">
        <v>0</v>
      </c>
      <c r="J213" s="3">
        <v>63</v>
      </c>
      <c r="K213" s="3">
        <v>0</v>
      </c>
      <c r="L213" s="3">
        <v>0</v>
      </c>
      <c r="M213" s="3">
        <v>0</v>
      </c>
      <c r="N213" s="3">
        <v>0</v>
      </c>
      <c r="O213" s="3">
        <v>0</v>
      </c>
      <c r="P213" s="3">
        <v>0</v>
      </c>
      <c r="Q213" s="3">
        <v>0</v>
      </c>
      <c r="R213" s="3">
        <v>0</v>
      </c>
      <c r="S213" s="3">
        <v>0</v>
      </c>
      <c r="T213" s="3">
        <v>0</v>
      </c>
      <c r="U213" s="3">
        <v>0</v>
      </c>
      <c r="V213" s="3">
        <v>0</v>
      </c>
      <c r="W213" s="3">
        <v>0</v>
      </c>
      <c r="X213" s="3">
        <v>0</v>
      </c>
      <c r="Y213" s="3">
        <v>0</v>
      </c>
      <c r="Z213" s="3">
        <v>0</v>
      </c>
      <c r="AA213" s="3">
        <v>0</v>
      </c>
      <c r="AB213" s="3">
        <v>0</v>
      </c>
      <c r="AC213" s="3">
        <v>0</v>
      </c>
      <c r="AD213" s="3">
        <v>0</v>
      </c>
      <c r="AE213" s="4">
        <v>43690.6723263889</v>
      </c>
      <c r="AF213" s="4">
        <v>43690.6723263889</v>
      </c>
      <c r="AG213" s="3">
        <v>1</v>
      </c>
      <c r="AH213" s="3">
        <v>1</v>
      </c>
      <c r="AI213" s="3">
        <v>1</v>
      </c>
      <c r="AJ213" s="3" t="s">
        <v>800</v>
      </c>
      <c r="AK213" s="3">
        <v>5</v>
      </c>
      <c r="AL213" s="3">
        <v>5</v>
      </c>
      <c r="AM213" s="3">
        <v>1</v>
      </c>
      <c r="AN213" s="3">
        <v>0</v>
      </c>
      <c r="AO213" s="3">
        <v>0</v>
      </c>
      <c r="AP213" s="3">
        <v>0</v>
      </c>
      <c r="AQ213" s="3">
        <v>0</v>
      </c>
      <c r="AR213" s="3">
        <v>0</v>
      </c>
      <c r="AS213" s="3">
        <v>0</v>
      </c>
      <c r="AT213" s="3">
        <v>0</v>
      </c>
      <c r="AU213" s="3">
        <v>0</v>
      </c>
      <c r="AV213" s="3">
        <v>0</v>
      </c>
      <c r="AW213" s="3"/>
      <c r="AX213" s="3">
        <v>1</v>
      </c>
      <c r="AY213" s="3">
        <v>0</v>
      </c>
      <c r="AZ213" s="3"/>
      <c r="BA213" s="3">
        <v>0</v>
      </c>
      <c r="BB213" s="3"/>
      <c r="BC213" s="3">
        <v>619378</v>
      </c>
      <c r="BD213" s="3" t="s">
        <v>238</v>
      </c>
      <c r="BE213" s="3" t="s">
        <v>801</v>
      </c>
      <c r="BF213" s="3" t="s">
        <v>318</v>
      </c>
      <c r="BG213" s="3" t="s">
        <v>342</v>
      </c>
      <c r="BH213" s="3">
        <v>11</v>
      </c>
      <c r="BI213" s="3">
        <v>9</v>
      </c>
      <c r="BJ213" s="3">
        <v>0</v>
      </c>
      <c r="BK213" s="3" t="s">
        <v>127</v>
      </c>
      <c r="BL213" s="3" t="s">
        <v>738</v>
      </c>
    </row>
    <row r="214" spans="1:64" ht="12.75" customHeight="1">
      <c r="A214" s="3">
        <v>255</v>
      </c>
      <c r="B214" s="3">
        <v>0</v>
      </c>
      <c r="C214" s="3">
        <v>0</v>
      </c>
      <c r="D214" s="3">
        <v>0</v>
      </c>
      <c r="E214" s="3">
        <v>0</v>
      </c>
      <c r="F214" s="3">
        <v>0</v>
      </c>
      <c r="G214" s="3">
        <v>0</v>
      </c>
      <c r="H214" s="3">
        <v>0</v>
      </c>
      <c r="I214" s="3">
        <v>0</v>
      </c>
      <c r="J214" s="3">
        <v>2231</v>
      </c>
      <c r="K214" s="3">
        <v>0</v>
      </c>
      <c r="L214" s="3">
        <v>0</v>
      </c>
      <c r="M214" s="3">
        <v>0</v>
      </c>
      <c r="N214" s="3">
        <v>0</v>
      </c>
      <c r="O214" s="3">
        <v>0</v>
      </c>
      <c r="P214" s="3">
        <v>0</v>
      </c>
      <c r="Q214" s="3">
        <v>0</v>
      </c>
      <c r="R214" s="3">
        <v>0</v>
      </c>
      <c r="S214" s="3">
        <v>0</v>
      </c>
      <c r="T214" s="3">
        <v>0</v>
      </c>
      <c r="U214" s="3">
        <v>0</v>
      </c>
      <c r="V214" s="3">
        <v>0</v>
      </c>
      <c r="W214" s="3">
        <v>0</v>
      </c>
      <c r="X214" s="3">
        <v>0</v>
      </c>
      <c r="Y214" s="3">
        <v>0</v>
      </c>
      <c r="Z214" s="3">
        <v>0</v>
      </c>
      <c r="AA214" s="3">
        <v>0</v>
      </c>
      <c r="AB214" s="3">
        <v>0</v>
      </c>
      <c r="AC214" s="3">
        <v>0</v>
      </c>
      <c r="AD214" s="3">
        <v>0</v>
      </c>
      <c r="AE214" s="4">
        <v>43690.674386574101</v>
      </c>
      <c r="AF214" s="4">
        <v>43690.674386574101</v>
      </c>
      <c r="AG214" s="3">
        <v>1</v>
      </c>
      <c r="AH214" s="3">
        <v>1</v>
      </c>
      <c r="AI214" s="3">
        <v>1</v>
      </c>
      <c r="AJ214" s="3" t="s">
        <v>472</v>
      </c>
      <c r="AK214" s="3">
        <v>3</v>
      </c>
      <c r="AL214" s="3">
        <v>2</v>
      </c>
      <c r="AM214" s="3">
        <v>0</v>
      </c>
      <c r="AN214" s="3">
        <v>0</v>
      </c>
      <c r="AO214" s="3">
        <v>0</v>
      </c>
      <c r="AP214" s="3">
        <v>0</v>
      </c>
      <c r="AQ214" s="3">
        <v>0</v>
      </c>
      <c r="AR214" s="3">
        <v>0</v>
      </c>
      <c r="AS214" s="3">
        <v>0</v>
      </c>
      <c r="AT214" s="3">
        <v>0</v>
      </c>
      <c r="AU214" s="3">
        <v>0</v>
      </c>
      <c r="AV214" s="3">
        <v>0</v>
      </c>
      <c r="AW214" s="3" t="s">
        <v>802</v>
      </c>
      <c r="AX214" s="3">
        <v>1</v>
      </c>
      <c r="AY214" s="3">
        <v>0</v>
      </c>
      <c r="AZ214" s="3"/>
      <c r="BA214" s="3">
        <v>0</v>
      </c>
      <c r="BB214" s="3" t="s">
        <v>803</v>
      </c>
      <c r="BC214" s="3">
        <v>611871</v>
      </c>
      <c r="BD214" s="3" t="s">
        <v>130</v>
      </c>
      <c r="BE214" s="3" t="s">
        <v>804</v>
      </c>
      <c r="BF214" s="3" t="s">
        <v>132</v>
      </c>
      <c r="BG214" s="3" t="s">
        <v>337</v>
      </c>
      <c r="BH214" s="3">
        <v>13</v>
      </c>
      <c r="BI214" s="3">
        <v>9</v>
      </c>
      <c r="BJ214" s="3">
        <v>7</v>
      </c>
      <c r="BK214" s="3" t="s">
        <v>127</v>
      </c>
      <c r="BL214" s="3" t="s">
        <v>231</v>
      </c>
    </row>
    <row r="215" spans="1:64" ht="12.75" customHeight="1">
      <c r="A215" s="3">
        <v>128</v>
      </c>
      <c r="B215" s="3">
        <v>0</v>
      </c>
      <c r="C215" s="3">
        <v>0</v>
      </c>
      <c r="D215" s="3">
        <v>0</v>
      </c>
      <c r="E215" s="3">
        <v>0</v>
      </c>
      <c r="F215" s="3">
        <v>0</v>
      </c>
      <c r="G215" s="3">
        <v>0</v>
      </c>
      <c r="H215" s="3">
        <v>0</v>
      </c>
      <c r="I215" s="3">
        <v>0</v>
      </c>
      <c r="J215" s="3">
        <v>2131</v>
      </c>
      <c r="K215" s="3">
        <v>0</v>
      </c>
      <c r="L215" s="3">
        <v>0</v>
      </c>
      <c r="M215" s="3">
        <v>0</v>
      </c>
      <c r="N215" s="3">
        <v>0</v>
      </c>
      <c r="O215" s="3">
        <v>0</v>
      </c>
      <c r="P215" s="3">
        <v>0</v>
      </c>
      <c r="Q215" s="3">
        <v>0</v>
      </c>
      <c r="R215" s="3">
        <v>0</v>
      </c>
      <c r="S215" s="3">
        <v>0</v>
      </c>
      <c r="T215" s="3">
        <v>0</v>
      </c>
      <c r="U215" s="3">
        <v>0</v>
      </c>
      <c r="V215" s="3">
        <v>0</v>
      </c>
      <c r="W215" s="3">
        <v>0</v>
      </c>
      <c r="X215" s="3">
        <v>0</v>
      </c>
      <c r="Y215" s="3">
        <v>0</v>
      </c>
      <c r="Z215" s="3">
        <v>0</v>
      </c>
      <c r="AA215" s="3">
        <v>0</v>
      </c>
      <c r="AB215" s="3">
        <v>0</v>
      </c>
      <c r="AC215" s="3">
        <v>0</v>
      </c>
      <c r="AD215" s="3">
        <v>0</v>
      </c>
      <c r="AE215" s="4">
        <v>43690.7134606482</v>
      </c>
      <c r="AF215" s="4">
        <v>43690.7134606482</v>
      </c>
      <c r="AG215" s="3">
        <v>1</v>
      </c>
      <c r="AH215" s="3">
        <v>1</v>
      </c>
      <c r="AI215" s="3">
        <v>2</v>
      </c>
      <c r="AJ215" s="3" t="s">
        <v>359</v>
      </c>
      <c r="AK215" s="3">
        <v>5</v>
      </c>
      <c r="AL215" s="3">
        <v>5</v>
      </c>
      <c r="AM215" s="3">
        <v>1</v>
      </c>
      <c r="AN215" s="3">
        <v>0</v>
      </c>
      <c r="AO215" s="3">
        <v>0</v>
      </c>
      <c r="AP215" s="3">
        <v>0</v>
      </c>
      <c r="AQ215" s="3">
        <v>0</v>
      </c>
      <c r="AR215" s="3">
        <v>0</v>
      </c>
      <c r="AS215" s="3">
        <v>0</v>
      </c>
      <c r="AT215" s="3">
        <v>0</v>
      </c>
      <c r="AU215" s="3">
        <v>0</v>
      </c>
      <c r="AV215" s="3">
        <v>0</v>
      </c>
      <c r="AW215" s="3"/>
      <c r="AX215" s="3">
        <v>1</v>
      </c>
      <c r="AY215" s="3">
        <v>0</v>
      </c>
      <c r="AZ215" s="3"/>
      <c r="BA215" s="3">
        <v>0</v>
      </c>
      <c r="BB215" s="3" t="s">
        <v>805</v>
      </c>
      <c r="BC215" s="3">
        <v>223856</v>
      </c>
      <c r="BD215" s="3" t="s">
        <v>806</v>
      </c>
      <c r="BE215" s="3" t="s">
        <v>807</v>
      </c>
      <c r="BF215" s="3" t="s">
        <v>235</v>
      </c>
      <c r="BG215" s="3" t="s">
        <v>337</v>
      </c>
      <c r="BH215" s="3">
        <v>14</v>
      </c>
      <c r="BI215" s="3">
        <v>2</v>
      </c>
      <c r="BJ215" s="3">
        <v>26</v>
      </c>
      <c r="BK215" s="3" t="s">
        <v>425</v>
      </c>
      <c r="BL215" s="3" t="s">
        <v>808</v>
      </c>
    </row>
    <row r="216" spans="1:64" ht="12.75" customHeight="1">
      <c r="A216" s="3">
        <v>280</v>
      </c>
      <c r="B216" s="3">
        <v>0</v>
      </c>
      <c r="C216" s="3">
        <v>0</v>
      </c>
      <c r="D216" s="3">
        <v>0</v>
      </c>
      <c r="E216" s="3">
        <v>0</v>
      </c>
      <c r="F216" s="3">
        <v>0</v>
      </c>
      <c r="G216" s="3">
        <v>0</v>
      </c>
      <c r="H216" s="3">
        <v>0</v>
      </c>
      <c r="I216" s="3">
        <v>0</v>
      </c>
      <c r="J216" s="3">
        <v>216</v>
      </c>
      <c r="K216" s="3">
        <v>0</v>
      </c>
      <c r="L216" s="3">
        <v>0</v>
      </c>
      <c r="M216" s="3">
        <v>0</v>
      </c>
      <c r="N216" s="3">
        <v>0</v>
      </c>
      <c r="O216" s="3">
        <v>0</v>
      </c>
      <c r="P216" s="3">
        <v>0</v>
      </c>
      <c r="Q216" s="3">
        <v>0</v>
      </c>
      <c r="R216" s="3">
        <v>0</v>
      </c>
      <c r="S216" s="3">
        <v>0</v>
      </c>
      <c r="T216" s="3">
        <v>0</v>
      </c>
      <c r="U216" s="3">
        <v>0</v>
      </c>
      <c r="V216" s="3">
        <v>0</v>
      </c>
      <c r="W216" s="3">
        <v>0</v>
      </c>
      <c r="X216" s="3">
        <v>0</v>
      </c>
      <c r="Y216" s="3">
        <v>0</v>
      </c>
      <c r="Z216" s="3">
        <v>0</v>
      </c>
      <c r="AA216" s="3">
        <v>0</v>
      </c>
      <c r="AB216" s="3">
        <v>0</v>
      </c>
      <c r="AC216" s="3">
        <v>0</v>
      </c>
      <c r="AD216" s="3">
        <v>0</v>
      </c>
      <c r="AE216" s="4">
        <v>43690.781030092599</v>
      </c>
      <c r="AF216" s="4">
        <v>43690.781030092599</v>
      </c>
      <c r="AG216" s="3">
        <v>1</v>
      </c>
      <c r="AH216" s="3">
        <v>1</v>
      </c>
      <c r="AI216" s="3">
        <v>0</v>
      </c>
      <c r="AJ216" s="3" t="s">
        <v>104</v>
      </c>
      <c r="AK216" s="3">
        <v>5</v>
      </c>
      <c r="AL216" s="3">
        <v>5</v>
      </c>
      <c r="AM216" s="3">
        <v>1</v>
      </c>
      <c r="AN216" s="3">
        <v>0</v>
      </c>
      <c r="AO216" s="3">
        <v>0</v>
      </c>
      <c r="AP216" s="3">
        <v>0</v>
      </c>
      <c r="AQ216" s="3">
        <v>0</v>
      </c>
      <c r="AR216" s="3">
        <v>0</v>
      </c>
      <c r="AS216" s="3">
        <v>0</v>
      </c>
      <c r="AT216" s="3">
        <v>0</v>
      </c>
      <c r="AU216" s="3">
        <v>0</v>
      </c>
      <c r="AV216" s="3">
        <v>0</v>
      </c>
      <c r="AW216" s="3"/>
      <c r="AX216" s="3">
        <v>1</v>
      </c>
      <c r="AY216" s="3">
        <v>0</v>
      </c>
      <c r="AZ216" s="3"/>
      <c r="BA216" s="3">
        <v>0</v>
      </c>
      <c r="BB216" s="3"/>
      <c r="BC216" s="3">
        <v>612356</v>
      </c>
      <c r="BD216" s="3" t="s">
        <v>809</v>
      </c>
      <c r="BE216" s="3" t="s">
        <v>810</v>
      </c>
      <c r="BF216" s="3" t="s">
        <v>100</v>
      </c>
      <c r="BG216" s="3" t="s">
        <v>393</v>
      </c>
      <c r="BH216" s="3">
        <v>17</v>
      </c>
      <c r="BI216" s="3">
        <v>3</v>
      </c>
      <c r="BJ216" s="3">
        <v>5</v>
      </c>
      <c r="BK216" s="3" t="s">
        <v>109</v>
      </c>
      <c r="BL216" s="3" t="s">
        <v>124</v>
      </c>
    </row>
    <row r="217" spans="1:64" ht="12.75" customHeight="1">
      <c r="A217" s="3">
        <v>281</v>
      </c>
      <c r="B217" s="3">
        <v>0</v>
      </c>
      <c r="C217" s="3">
        <v>0</v>
      </c>
      <c r="D217" s="3">
        <v>0</v>
      </c>
      <c r="E217" s="3">
        <v>0</v>
      </c>
      <c r="F217" s="3">
        <v>0</v>
      </c>
      <c r="G217" s="3">
        <v>0</v>
      </c>
      <c r="H217" s="3">
        <v>0</v>
      </c>
      <c r="I217" s="3">
        <v>0</v>
      </c>
      <c r="J217" s="3">
        <v>2212</v>
      </c>
      <c r="K217" s="3">
        <v>0</v>
      </c>
      <c r="L217" s="3">
        <v>0</v>
      </c>
      <c r="M217" s="3">
        <v>0</v>
      </c>
      <c r="N217" s="3">
        <v>0</v>
      </c>
      <c r="O217" s="3">
        <v>0</v>
      </c>
      <c r="P217" s="3">
        <v>0</v>
      </c>
      <c r="Q217" s="3">
        <v>0</v>
      </c>
      <c r="R217" s="3">
        <v>0</v>
      </c>
      <c r="S217" s="3">
        <v>0</v>
      </c>
      <c r="T217" s="3">
        <v>0</v>
      </c>
      <c r="U217" s="3">
        <v>0</v>
      </c>
      <c r="V217" s="3">
        <v>0</v>
      </c>
      <c r="W217" s="3">
        <v>0</v>
      </c>
      <c r="X217" s="3">
        <v>0</v>
      </c>
      <c r="Y217" s="3">
        <v>0</v>
      </c>
      <c r="Z217" s="3">
        <v>0</v>
      </c>
      <c r="AA217" s="3">
        <v>0</v>
      </c>
      <c r="AB217" s="3">
        <v>0</v>
      </c>
      <c r="AC217" s="3">
        <v>0</v>
      </c>
      <c r="AD217" s="3">
        <v>0</v>
      </c>
      <c r="AE217" s="4">
        <v>43690.7879861111</v>
      </c>
      <c r="AF217" s="4">
        <v>43690.7879861111</v>
      </c>
      <c r="AG217" s="3">
        <v>1</v>
      </c>
      <c r="AH217" s="3">
        <v>1</v>
      </c>
      <c r="AI217" s="3">
        <v>2</v>
      </c>
      <c r="AJ217" s="3" t="s">
        <v>104</v>
      </c>
      <c r="AK217" s="3">
        <v>5</v>
      </c>
      <c r="AL217" s="3">
        <v>2</v>
      </c>
      <c r="AM217" s="3">
        <v>0</v>
      </c>
      <c r="AN217" s="3">
        <v>1</v>
      </c>
      <c r="AO217" s="3">
        <v>0</v>
      </c>
      <c r="AP217" s="3">
        <v>0</v>
      </c>
      <c r="AQ217" s="3">
        <v>0</v>
      </c>
      <c r="AR217" s="3">
        <v>0</v>
      </c>
      <c r="AS217" s="3">
        <v>0</v>
      </c>
      <c r="AT217" s="3">
        <v>0</v>
      </c>
      <c r="AU217" s="3">
        <v>0</v>
      </c>
      <c r="AV217" s="3">
        <v>0</v>
      </c>
      <c r="AW217" s="3" t="s">
        <v>811</v>
      </c>
      <c r="AX217" s="3">
        <v>1</v>
      </c>
      <c r="AY217" s="3">
        <v>0</v>
      </c>
      <c r="AZ217" s="3"/>
      <c r="BA217" s="3">
        <v>0</v>
      </c>
      <c r="BB217" s="3" t="s">
        <v>812</v>
      </c>
      <c r="BC217" s="3">
        <v>600474</v>
      </c>
      <c r="BD217" s="3" t="s">
        <v>130</v>
      </c>
      <c r="BE217" s="3" t="s">
        <v>813</v>
      </c>
      <c r="BF217" s="3" t="s">
        <v>132</v>
      </c>
      <c r="BG217" s="3" t="s">
        <v>337</v>
      </c>
      <c r="BH217" s="3">
        <v>17</v>
      </c>
      <c r="BI217" s="3">
        <v>0</v>
      </c>
      <c r="BJ217" s="3">
        <v>2</v>
      </c>
      <c r="BK217" s="3" t="s">
        <v>157</v>
      </c>
      <c r="BL217" s="3" t="s">
        <v>321</v>
      </c>
    </row>
    <row r="218" spans="1:64" ht="12.75" customHeight="1">
      <c r="A218" s="3">
        <v>260</v>
      </c>
      <c r="B218" s="3">
        <v>0</v>
      </c>
      <c r="C218" s="3">
        <v>0</v>
      </c>
      <c r="D218" s="3">
        <v>0</v>
      </c>
      <c r="E218" s="3">
        <v>0</v>
      </c>
      <c r="F218" s="3">
        <v>0</v>
      </c>
      <c r="G218" s="3">
        <v>0</v>
      </c>
      <c r="H218" s="3">
        <v>0</v>
      </c>
      <c r="I218" s="3">
        <v>0</v>
      </c>
      <c r="J218" s="3">
        <v>1764</v>
      </c>
      <c r="K218" s="3">
        <v>0</v>
      </c>
      <c r="L218" s="3">
        <v>0</v>
      </c>
      <c r="M218" s="3">
        <v>0</v>
      </c>
      <c r="N218" s="3">
        <v>0</v>
      </c>
      <c r="O218" s="3">
        <v>0</v>
      </c>
      <c r="P218" s="3">
        <v>0</v>
      </c>
      <c r="Q218" s="3">
        <v>0</v>
      </c>
      <c r="R218" s="3">
        <v>0</v>
      </c>
      <c r="S218" s="3">
        <v>0</v>
      </c>
      <c r="T218" s="3">
        <v>0</v>
      </c>
      <c r="U218" s="3">
        <v>0</v>
      </c>
      <c r="V218" s="3">
        <v>0</v>
      </c>
      <c r="W218" s="3">
        <v>0</v>
      </c>
      <c r="X218" s="3">
        <v>0</v>
      </c>
      <c r="Y218" s="3">
        <v>0</v>
      </c>
      <c r="Z218" s="3">
        <v>0</v>
      </c>
      <c r="AA218" s="3">
        <v>0</v>
      </c>
      <c r="AB218" s="3">
        <v>0</v>
      </c>
      <c r="AC218" s="3">
        <v>0</v>
      </c>
      <c r="AD218" s="3">
        <v>0</v>
      </c>
      <c r="AE218" s="4">
        <v>43690.795937499999</v>
      </c>
      <c r="AF218" s="4">
        <v>43690.795937499999</v>
      </c>
      <c r="AG218" s="3">
        <v>1</v>
      </c>
      <c r="AH218" s="3">
        <v>1</v>
      </c>
      <c r="AI218" s="3">
        <v>0</v>
      </c>
      <c r="AJ218" s="3" t="s">
        <v>104</v>
      </c>
      <c r="AK218" s="3">
        <v>5</v>
      </c>
      <c r="AL218" s="3">
        <v>5</v>
      </c>
      <c r="AM218" s="3">
        <v>1</v>
      </c>
      <c r="AN218" s="3">
        <v>0</v>
      </c>
      <c r="AO218" s="3">
        <v>0</v>
      </c>
      <c r="AP218" s="3">
        <v>0</v>
      </c>
      <c r="AQ218" s="3">
        <v>0</v>
      </c>
      <c r="AR218" s="3">
        <v>0</v>
      </c>
      <c r="AS218" s="3">
        <v>0</v>
      </c>
      <c r="AT218" s="3">
        <v>0</v>
      </c>
      <c r="AU218" s="3">
        <v>0</v>
      </c>
      <c r="AV218" s="3">
        <v>0</v>
      </c>
      <c r="AW218" s="3"/>
      <c r="AX218" s="3">
        <v>1</v>
      </c>
      <c r="AY218" s="3">
        <v>0</v>
      </c>
      <c r="AZ218" s="3"/>
      <c r="BA218" s="3">
        <v>0</v>
      </c>
      <c r="BB218" s="3" t="s">
        <v>814</v>
      </c>
      <c r="BC218" s="3">
        <v>613100</v>
      </c>
      <c r="BD218" s="3" t="s">
        <v>130</v>
      </c>
      <c r="BE218" s="3" t="s">
        <v>815</v>
      </c>
      <c r="BF218" s="3" t="s">
        <v>100</v>
      </c>
      <c r="BG218" s="3" t="s">
        <v>337</v>
      </c>
      <c r="BH218" s="3">
        <v>14</v>
      </c>
      <c r="BI218" s="3">
        <v>4</v>
      </c>
      <c r="BJ218" s="3">
        <v>24</v>
      </c>
      <c r="BK218" s="3" t="s">
        <v>102</v>
      </c>
      <c r="BL218" s="3" t="s">
        <v>324</v>
      </c>
    </row>
    <row r="219" spans="1:64" ht="12.75" customHeight="1">
      <c r="A219" s="3">
        <v>282</v>
      </c>
      <c r="B219" s="3">
        <v>0</v>
      </c>
      <c r="C219" s="3">
        <v>0</v>
      </c>
      <c r="D219" s="3">
        <v>0</v>
      </c>
      <c r="E219" s="3">
        <v>0</v>
      </c>
      <c r="F219" s="3">
        <v>0</v>
      </c>
      <c r="G219" s="3">
        <v>0</v>
      </c>
      <c r="H219" s="3">
        <v>0</v>
      </c>
      <c r="I219" s="3">
        <v>0</v>
      </c>
      <c r="J219" s="3">
        <v>1229</v>
      </c>
      <c r="K219" s="3">
        <v>0</v>
      </c>
      <c r="L219" s="3">
        <v>0</v>
      </c>
      <c r="M219" s="3">
        <v>0</v>
      </c>
      <c r="N219" s="3">
        <v>0</v>
      </c>
      <c r="O219" s="3">
        <v>0</v>
      </c>
      <c r="P219" s="3">
        <v>0</v>
      </c>
      <c r="Q219" s="3">
        <v>0</v>
      </c>
      <c r="R219" s="3">
        <v>0</v>
      </c>
      <c r="S219" s="3">
        <v>0</v>
      </c>
      <c r="T219" s="3">
        <v>0</v>
      </c>
      <c r="U219" s="3">
        <v>0</v>
      </c>
      <c r="V219" s="3">
        <v>0</v>
      </c>
      <c r="W219" s="3">
        <v>0</v>
      </c>
      <c r="X219" s="3">
        <v>0</v>
      </c>
      <c r="Y219" s="3">
        <v>0</v>
      </c>
      <c r="Z219" s="3">
        <v>0</v>
      </c>
      <c r="AA219" s="3">
        <v>0</v>
      </c>
      <c r="AB219" s="3">
        <v>0</v>
      </c>
      <c r="AC219" s="3">
        <v>0</v>
      </c>
      <c r="AD219" s="3">
        <v>0</v>
      </c>
      <c r="AE219" s="4">
        <v>43690.826412037</v>
      </c>
      <c r="AF219" s="4">
        <v>43690.826412037</v>
      </c>
      <c r="AG219" s="3">
        <v>1</v>
      </c>
      <c r="AH219" s="3">
        <v>0</v>
      </c>
      <c r="AI219" s="3">
        <v>0</v>
      </c>
      <c r="AJ219" s="3" t="s">
        <v>104</v>
      </c>
      <c r="AK219" s="3">
        <v>5</v>
      </c>
      <c r="AL219" s="3">
        <v>0</v>
      </c>
      <c r="AM219" s="3">
        <v>0</v>
      </c>
      <c r="AN219" s="3">
        <v>0</v>
      </c>
      <c r="AO219" s="3">
        <v>0</v>
      </c>
      <c r="AP219" s="3">
        <v>0</v>
      </c>
      <c r="AQ219" s="3">
        <v>0</v>
      </c>
      <c r="AR219" s="3">
        <v>0</v>
      </c>
      <c r="AS219" s="3">
        <v>0</v>
      </c>
      <c r="AT219" s="3">
        <v>0</v>
      </c>
      <c r="AU219" s="3">
        <v>0</v>
      </c>
      <c r="AV219" s="3">
        <v>0</v>
      </c>
      <c r="AW219" s="3"/>
      <c r="AX219" s="3">
        <v>1</v>
      </c>
      <c r="AY219" s="3">
        <v>0</v>
      </c>
      <c r="AZ219" s="3"/>
      <c r="BA219" s="3">
        <v>0</v>
      </c>
      <c r="BB219" s="3" t="s">
        <v>816</v>
      </c>
      <c r="BC219" s="3">
        <v>594237</v>
      </c>
      <c r="BD219" s="3" t="s">
        <v>244</v>
      </c>
      <c r="BE219" s="3" t="s">
        <v>817</v>
      </c>
      <c r="BF219" s="3" t="s">
        <v>141</v>
      </c>
      <c r="BG219" s="3" t="s">
        <v>605</v>
      </c>
      <c r="BH219" s="3">
        <v>18</v>
      </c>
      <c r="BI219" s="3">
        <v>11</v>
      </c>
      <c r="BJ219" s="3">
        <v>25</v>
      </c>
      <c r="BK219" s="3" t="s">
        <v>102</v>
      </c>
      <c r="BL219" s="3" t="s">
        <v>130</v>
      </c>
    </row>
    <row r="220" spans="1:64" ht="12.75" customHeight="1">
      <c r="A220" s="3">
        <v>284</v>
      </c>
      <c r="B220" s="3">
        <v>0</v>
      </c>
      <c r="C220" s="3">
        <v>0</v>
      </c>
      <c r="D220" s="3">
        <v>0</v>
      </c>
      <c r="E220" s="3">
        <v>0</v>
      </c>
      <c r="F220" s="3">
        <v>0</v>
      </c>
      <c r="G220" s="3">
        <v>0</v>
      </c>
      <c r="H220" s="3">
        <v>0</v>
      </c>
      <c r="I220" s="3">
        <v>0</v>
      </c>
      <c r="J220" s="3">
        <v>1738</v>
      </c>
      <c r="K220" s="3">
        <v>0</v>
      </c>
      <c r="L220" s="3">
        <v>0</v>
      </c>
      <c r="M220" s="3">
        <v>0</v>
      </c>
      <c r="N220" s="3">
        <v>0</v>
      </c>
      <c r="O220" s="3">
        <v>0</v>
      </c>
      <c r="P220" s="3">
        <v>0</v>
      </c>
      <c r="Q220" s="3">
        <v>0</v>
      </c>
      <c r="R220" s="3">
        <v>0</v>
      </c>
      <c r="S220" s="3">
        <v>0</v>
      </c>
      <c r="T220" s="3">
        <v>0</v>
      </c>
      <c r="U220" s="3">
        <v>0</v>
      </c>
      <c r="V220" s="3">
        <v>0</v>
      </c>
      <c r="W220" s="3">
        <v>0</v>
      </c>
      <c r="X220" s="3">
        <v>0</v>
      </c>
      <c r="Y220" s="3">
        <v>0</v>
      </c>
      <c r="Z220" s="3">
        <v>0</v>
      </c>
      <c r="AA220" s="3">
        <v>0</v>
      </c>
      <c r="AB220" s="3">
        <v>0</v>
      </c>
      <c r="AC220" s="3">
        <v>0</v>
      </c>
      <c r="AD220" s="3">
        <v>0</v>
      </c>
      <c r="AE220" s="4">
        <v>43690.963252314803</v>
      </c>
      <c r="AF220" s="4">
        <v>43690.963252314803</v>
      </c>
      <c r="AG220" s="3">
        <v>1</v>
      </c>
      <c r="AH220" s="3">
        <v>1</v>
      </c>
      <c r="AI220" s="3">
        <v>2</v>
      </c>
      <c r="AJ220" s="3" t="s">
        <v>359</v>
      </c>
      <c r="AK220" s="3">
        <v>5</v>
      </c>
      <c r="AL220" s="3">
        <v>5</v>
      </c>
      <c r="AM220" s="3">
        <v>0</v>
      </c>
      <c r="AN220" s="3">
        <v>0</v>
      </c>
      <c r="AO220" s="3">
        <v>0</v>
      </c>
      <c r="AP220" s="3">
        <v>0</v>
      </c>
      <c r="AQ220" s="3">
        <v>0</v>
      </c>
      <c r="AR220" s="3">
        <v>0</v>
      </c>
      <c r="AS220" s="3">
        <v>0</v>
      </c>
      <c r="AT220" s="3">
        <v>0</v>
      </c>
      <c r="AU220" s="3">
        <v>0</v>
      </c>
      <c r="AV220" s="3">
        <v>0</v>
      </c>
      <c r="AW220" s="3"/>
      <c r="AX220" s="3">
        <v>1</v>
      </c>
      <c r="AY220" s="3">
        <v>0</v>
      </c>
      <c r="AZ220" s="3"/>
      <c r="BA220" s="3">
        <v>0</v>
      </c>
      <c r="BB220" s="3"/>
      <c r="BC220" s="3">
        <v>618668</v>
      </c>
      <c r="BD220" s="3" t="s">
        <v>612</v>
      </c>
      <c r="BE220" s="3" t="s">
        <v>507</v>
      </c>
      <c r="BF220" s="3" t="s">
        <v>100</v>
      </c>
      <c r="BG220" s="3" t="s">
        <v>818</v>
      </c>
      <c r="BH220" s="3">
        <v>15</v>
      </c>
      <c r="BI220" s="3">
        <v>2</v>
      </c>
      <c r="BJ220" s="3">
        <v>0</v>
      </c>
      <c r="BK220" s="3" t="s">
        <v>102</v>
      </c>
      <c r="BL220" s="3" t="s">
        <v>819</v>
      </c>
    </row>
    <row r="221" spans="1:64" ht="12.75" customHeight="1">
      <c r="A221" s="3">
        <v>273</v>
      </c>
      <c r="B221" s="3">
        <v>0</v>
      </c>
      <c r="C221" s="3">
        <v>0</v>
      </c>
      <c r="D221" s="3">
        <v>0</v>
      </c>
      <c r="E221" s="3">
        <v>0</v>
      </c>
      <c r="F221" s="3">
        <v>0</v>
      </c>
      <c r="G221" s="3">
        <v>0</v>
      </c>
      <c r="H221" s="3">
        <v>0</v>
      </c>
      <c r="I221" s="3">
        <v>0</v>
      </c>
      <c r="J221" s="3">
        <v>1653</v>
      </c>
      <c r="K221" s="3">
        <v>0</v>
      </c>
      <c r="L221" s="3">
        <v>0</v>
      </c>
      <c r="M221" s="3">
        <v>0</v>
      </c>
      <c r="N221" s="3">
        <v>0</v>
      </c>
      <c r="O221" s="3">
        <v>0</v>
      </c>
      <c r="P221" s="3">
        <v>0</v>
      </c>
      <c r="Q221" s="3">
        <v>0</v>
      </c>
      <c r="R221" s="3">
        <v>0</v>
      </c>
      <c r="S221" s="3">
        <v>0</v>
      </c>
      <c r="T221" s="3">
        <v>0</v>
      </c>
      <c r="U221" s="3">
        <v>0</v>
      </c>
      <c r="V221" s="3">
        <v>0</v>
      </c>
      <c r="W221" s="3">
        <v>0</v>
      </c>
      <c r="X221" s="3">
        <v>0</v>
      </c>
      <c r="Y221" s="3">
        <v>0</v>
      </c>
      <c r="Z221" s="3">
        <v>0</v>
      </c>
      <c r="AA221" s="3">
        <v>0</v>
      </c>
      <c r="AB221" s="3">
        <v>0</v>
      </c>
      <c r="AC221" s="3">
        <v>0</v>
      </c>
      <c r="AD221" s="3">
        <v>0</v>
      </c>
      <c r="AE221" s="4">
        <v>43691.015925925902</v>
      </c>
      <c r="AF221" s="4">
        <v>43691.015925925902</v>
      </c>
      <c r="AG221" s="3">
        <v>1</v>
      </c>
      <c r="AH221" s="3">
        <v>0</v>
      </c>
      <c r="AI221" s="3">
        <v>0</v>
      </c>
      <c r="AJ221" s="3" t="s">
        <v>111</v>
      </c>
      <c r="AK221" s="3">
        <v>5</v>
      </c>
      <c r="AL221" s="3">
        <v>0</v>
      </c>
      <c r="AM221" s="3">
        <v>1</v>
      </c>
      <c r="AN221" s="3">
        <v>0</v>
      </c>
      <c r="AO221" s="3">
        <v>0</v>
      </c>
      <c r="AP221" s="3">
        <v>0</v>
      </c>
      <c r="AQ221" s="3">
        <v>0</v>
      </c>
      <c r="AR221" s="3">
        <v>0</v>
      </c>
      <c r="AS221" s="3">
        <v>0</v>
      </c>
      <c r="AT221" s="3">
        <v>0</v>
      </c>
      <c r="AU221" s="3">
        <v>0</v>
      </c>
      <c r="AV221" s="3">
        <v>0</v>
      </c>
      <c r="AW221" s="3"/>
      <c r="AX221" s="3">
        <v>1</v>
      </c>
      <c r="AY221" s="3">
        <v>0</v>
      </c>
      <c r="AZ221" s="3"/>
      <c r="BA221" s="3">
        <v>0</v>
      </c>
      <c r="BB221" s="3"/>
      <c r="BC221" s="3">
        <v>593037</v>
      </c>
      <c r="BD221" s="3" t="s">
        <v>431</v>
      </c>
      <c r="BE221" s="3" t="s">
        <v>820</v>
      </c>
      <c r="BF221" s="3" t="s">
        <v>100</v>
      </c>
      <c r="BG221" s="3" t="s">
        <v>366</v>
      </c>
      <c r="BH221" s="3">
        <v>18</v>
      </c>
      <c r="BI221" s="3">
        <v>9</v>
      </c>
      <c r="BJ221" s="3">
        <v>10</v>
      </c>
      <c r="BK221" s="3" t="s">
        <v>102</v>
      </c>
      <c r="BL221" s="3" t="s">
        <v>821</v>
      </c>
    </row>
    <row r="222" spans="1:64" ht="12.75" customHeight="1">
      <c r="A222" s="3">
        <v>285</v>
      </c>
      <c r="B222" s="3">
        <v>0</v>
      </c>
      <c r="C222" s="3">
        <v>0</v>
      </c>
      <c r="D222" s="3">
        <v>0</v>
      </c>
      <c r="E222" s="3">
        <v>0</v>
      </c>
      <c r="F222" s="3">
        <v>0</v>
      </c>
      <c r="G222" s="3">
        <v>0</v>
      </c>
      <c r="H222" s="3">
        <v>0</v>
      </c>
      <c r="I222" s="3">
        <v>0</v>
      </c>
      <c r="J222" s="3">
        <v>1264</v>
      </c>
      <c r="K222" s="3">
        <v>0</v>
      </c>
      <c r="L222" s="3">
        <v>0</v>
      </c>
      <c r="M222" s="3">
        <v>0</v>
      </c>
      <c r="N222" s="3">
        <v>0</v>
      </c>
      <c r="O222" s="3">
        <v>0</v>
      </c>
      <c r="P222" s="3">
        <v>0</v>
      </c>
      <c r="Q222" s="3">
        <v>0</v>
      </c>
      <c r="R222" s="3">
        <v>0</v>
      </c>
      <c r="S222" s="3">
        <v>0</v>
      </c>
      <c r="T222" s="3">
        <v>0</v>
      </c>
      <c r="U222" s="3">
        <v>0</v>
      </c>
      <c r="V222" s="3">
        <v>0</v>
      </c>
      <c r="W222" s="3">
        <v>0</v>
      </c>
      <c r="X222" s="3">
        <v>0</v>
      </c>
      <c r="Y222" s="3">
        <v>0</v>
      </c>
      <c r="Z222" s="3">
        <v>0</v>
      </c>
      <c r="AA222" s="3">
        <v>0</v>
      </c>
      <c r="AB222" s="3">
        <v>0</v>
      </c>
      <c r="AC222" s="3">
        <v>0</v>
      </c>
      <c r="AD222" s="3">
        <v>0</v>
      </c>
      <c r="AE222" s="4">
        <v>43691.0470138889</v>
      </c>
      <c r="AF222" s="4">
        <v>43691.0470138889</v>
      </c>
      <c r="AG222" s="3">
        <v>1</v>
      </c>
      <c r="AH222" s="3">
        <v>0</v>
      </c>
      <c r="AI222" s="3">
        <v>0</v>
      </c>
      <c r="AJ222" s="3"/>
      <c r="AK222" s="3">
        <v>0</v>
      </c>
      <c r="AL222" s="3">
        <v>0</v>
      </c>
      <c r="AM222" s="3">
        <v>0</v>
      </c>
      <c r="AN222" s="3">
        <v>0</v>
      </c>
      <c r="AO222" s="3">
        <v>0</v>
      </c>
      <c r="AP222" s="3">
        <v>0</v>
      </c>
      <c r="AQ222" s="3">
        <v>0</v>
      </c>
      <c r="AR222" s="3">
        <v>0</v>
      </c>
      <c r="AS222" s="3">
        <v>0</v>
      </c>
      <c r="AT222" s="3">
        <v>0</v>
      </c>
      <c r="AU222" s="3">
        <v>0</v>
      </c>
      <c r="AV222" s="3">
        <v>0</v>
      </c>
      <c r="AW222" s="3"/>
      <c r="AX222" s="3">
        <v>1</v>
      </c>
      <c r="AY222" s="3">
        <v>0</v>
      </c>
      <c r="AZ222" s="3"/>
      <c r="BA222" s="3">
        <v>0</v>
      </c>
      <c r="BB222" s="3"/>
      <c r="BC222" s="3">
        <v>599395</v>
      </c>
      <c r="BD222" s="3" t="s">
        <v>239</v>
      </c>
      <c r="BE222" s="3" t="s">
        <v>822</v>
      </c>
      <c r="BF222" s="3" t="s">
        <v>823</v>
      </c>
      <c r="BG222" s="3" t="s">
        <v>824</v>
      </c>
      <c r="BH222" s="3">
        <v>20</v>
      </c>
      <c r="BI222" s="3">
        <v>5</v>
      </c>
      <c r="BJ222" s="3">
        <v>29</v>
      </c>
      <c r="BK222" s="3" t="s">
        <v>102</v>
      </c>
      <c r="BL222" s="3" t="s">
        <v>367</v>
      </c>
    </row>
    <row r="223" spans="1:64" ht="12.75" customHeight="1">
      <c r="A223" s="3">
        <v>267</v>
      </c>
      <c r="B223" s="3">
        <v>0</v>
      </c>
      <c r="C223" s="3">
        <v>0</v>
      </c>
      <c r="D223" s="3">
        <v>0</v>
      </c>
      <c r="E223" s="3">
        <v>0</v>
      </c>
      <c r="F223" s="3">
        <v>0</v>
      </c>
      <c r="G223" s="3">
        <v>0</v>
      </c>
      <c r="H223" s="3">
        <v>0</v>
      </c>
      <c r="I223" s="3">
        <v>0</v>
      </c>
      <c r="J223" s="3">
        <v>2217</v>
      </c>
      <c r="K223" s="3">
        <v>0</v>
      </c>
      <c r="L223" s="3">
        <v>0</v>
      </c>
      <c r="M223" s="3">
        <v>0</v>
      </c>
      <c r="N223" s="3">
        <v>0</v>
      </c>
      <c r="O223" s="3">
        <v>0</v>
      </c>
      <c r="P223" s="3">
        <v>0</v>
      </c>
      <c r="Q223" s="3">
        <v>0</v>
      </c>
      <c r="R223" s="3">
        <v>0</v>
      </c>
      <c r="S223" s="3">
        <v>0</v>
      </c>
      <c r="T223" s="3">
        <v>0</v>
      </c>
      <c r="U223" s="3">
        <v>0</v>
      </c>
      <c r="V223" s="3">
        <v>0</v>
      </c>
      <c r="W223" s="3">
        <v>0</v>
      </c>
      <c r="X223" s="3">
        <v>0</v>
      </c>
      <c r="Y223" s="3">
        <v>0</v>
      </c>
      <c r="Z223" s="3">
        <v>0</v>
      </c>
      <c r="AA223" s="3">
        <v>0</v>
      </c>
      <c r="AB223" s="3">
        <v>0</v>
      </c>
      <c r="AC223" s="3">
        <v>0</v>
      </c>
      <c r="AD223" s="3">
        <v>0</v>
      </c>
      <c r="AE223" s="4">
        <v>43691.369409722203</v>
      </c>
      <c r="AF223" s="4">
        <v>43691.369409722203</v>
      </c>
      <c r="AG223" s="3">
        <v>1</v>
      </c>
      <c r="AH223" s="3">
        <v>1</v>
      </c>
      <c r="AI223" s="3">
        <v>1</v>
      </c>
      <c r="AJ223" s="3" t="s">
        <v>111</v>
      </c>
      <c r="AK223" s="3">
        <v>5</v>
      </c>
      <c r="AL223" s="3">
        <v>5</v>
      </c>
      <c r="AM223" s="3">
        <v>0</v>
      </c>
      <c r="AN223" s="3">
        <v>0</v>
      </c>
      <c r="AO223" s="3">
        <v>0</v>
      </c>
      <c r="AP223" s="3">
        <v>0</v>
      </c>
      <c r="AQ223" s="3">
        <v>0</v>
      </c>
      <c r="AR223" s="3">
        <v>0</v>
      </c>
      <c r="AS223" s="3">
        <v>0</v>
      </c>
      <c r="AT223" s="3">
        <v>0</v>
      </c>
      <c r="AU223" s="3">
        <v>0</v>
      </c>
      <c r="AV223" s="3">
        <v>0</v>
      </c>
      <c r="AW223" s="3"/>
      <c r="AX223" s="3">
        <v>1</v>
      </c>
      <c r="AY223" s="3">
        <v>0</v>
      </c>
      <c r="AZ223" s="3"/>
      <c r="BA223" s="3">
        <v>0</v>
      </c>
      <c r="BB223" s="3" t="s">
        <v>825</v>
      </c>
      <c r="BC223" s="3">
        <v>224002</v>
      </c>
      <c r="BD223" s="3" t="s">
        <v>826</v>
      </c>
      <c r="BE223" s="3" t="s">
        <v>827</v>
      </c>
      <c r="BF223" s="3" t="s">
        <v>226</v>
      </c>
      <c r="BG223" s="3" t="s">
        <v>337</v>
      </c>
      <c r="BH223" s="3">
        <v>11</v>
      </c>
      <c r="BI223" s="3">
        <v>9</v>
      </c>
      <c r="BJ223" s="3">
        <v>8</v>
      </c>
      <c r="BK223" s="3" t="s">
        <v>425</v>
      </c>
      <c r="BL223" s="3" t="s">
        <v>124</v>
      </c>
    </row>
    <row r="224" spans="1:64" ht="12.75" customHeight="1">
      <c r="A224" s="3">
        <v>229</v>
      </c>
      <c r="B224" s="3">
        <v>0</v>
      </c>
      <c r="C224" s="3">
        <v>0</v>
      </c>
      <c r="D224" s="3">
        <v>0</v>
      </c>
      <c r="E224" s="3">
        <v>0</v>
      </c>
      <c r="F224" s="3">
        <v>0</v>
      </c>
      <c r="G224" s="3">
        <v>0</v>
      </c>
      <c r="H224" s="3">
        <v>0</v>
      </c>
      <c r="I224" s="3">
        <v>0</v>
      </c>
      <c r="J224" s="3">
        <v>1144</v>
      </c>
      <c r="K224" s="3">
        <v>0</v>
      </c>
      <c r="L224" s="3">
        <v>0</v>
      </c>
      <c r="M224" s="3">
        <v>0</v>
      </c>
      <c r="N224" s="3">
        <v>0</v>
      </c>
      <c r="O224" s="3">
        <v>0</v>
      </c>
      <c r="P224" s="3">
        <v>0</v>
      </c>
      <c r="Q224" s="3">
        <v>0</v>
      </c>
      <c r="R224" s="3">
        <v>0</v>
      </c>
      <c r="S224" s="3">
        <v>0</v>
      </c>
      <c r="T224" s="3">
        <v>0</v>
      </c>
      <c r="U224" s="3">
        <v>0</v>
      </c>
      <c r="V224" s="3">
        <v>0</v>
      </c>
      <c r="W224" s="3">
        <v>0</v>
      </c>
      <c r="X224" s="3">
        <v>0</v>
      </c>
      <c r="Y224" s="3">
        <v>0</v>
      </c>
      <c r="Z224" s="3">
        <v>0</v>
      </c>
      <c r="AA224" s="3">
        <v>0</v>
      </c>
      <c r="AB224" s="3">
        <v>0</v>
      </c>
      <c r="AC224" s="3">
        <v>0</v>
      </c>
      <c r="AD224" s="3">
        <v>0</v>
      </c>
      <c r="AE224" s="4">
        <v>43691.457256944399</v>
      </c>
      <c r="AF224" s="4">
        <v>43691.457256944399</v>
      </c>
      <c r="AG224" s="3">
        <v>1</v>
      </c>
      <c r="AH224" s="3">
        <v>1</v>
      </c>
      <c r="AI224" s="3">
        <v>2</v>
      </c>
      <c r="AJ224" s="3" t="s">
        <v>104</v>
      </c>
      <c r="AK224" s="3">
        <v>5</v>
      </c>
      <c r="AL224" s="3">
        <v>5</v>
      </c>
      <c r="AM224" s="3">
        <v>0</v>
      </c>
      <c r="AN224" s="3">
        <v>0</v>
      </c>
      <c r="AO224" s="3">
        <v>0</v>
      </c>
      <c r="AP224" s="3">
        <v>0</v>
      </c>
      <c r="AQ224" s="3">
        <v>0</v>
      </c>
      <c r="AR224" s="3">
        <v>0</v>
      </c>
      <c r="AS224" s="3">
        <v>0</v>
      </c>
      <c r="AT224" s="3">
        <v>0</v>
      </c>
      <c r="AU224" s="3">
        <v>0</v>
      </c>
      <c r="AV224" s="3">
        <v>0</v>
      </c>
      <c r="AW224" s="3" t="s">
        <v>828</v>
      </c>
      <c r="AX224" s="3">
        <v>1</v>
      </c>
      <c r="AY224" s="3">
        <v>1</v>
      </c>
      <c r="AZ224" s="3"/>
      <c r="BA224" s="3">
        <v>0</v>
      </c>
      <c r="BB224" s="3"/>
      <c r="BC224" s="3">
        <v>601033</v>
      </c>
      <c r="BD224" s="3" t="s">
        <v>829</v>
      </c>
      <c r="BE224" s="3" t="s">
        <v>830</v>
      </c>
      <c r="BF224" s="3" t="s">
        <v>151</v>
      </c>
      <c r="BG224" s="3" t="s">
        <v>831</v>
      </c>
      <c r="BH224" s="3">
        <v>18</v>
      </c>
      <c r="BI224" s="3">
        <v>3</v>
      </c>
      <c r="BJ224" s="3">
        <v>15</v>
      </c>
      <c r="BK224" s="3" t="s">
        <v>102</v>
      </c>
      <c r="BL224" s="3" t="s">
        <v>130</v>
      </c>
    </row>
    <row r="225" spans="1:64" ht="12.75" customHeight="1">
      <c r="A225" s="3">
        <v>223</v>
      </c>
      <c r="B225" s="3">
        <v>0</v>
      </c>
      <c r="C225" s="3">
        <v>0</v>
      </c>
      <c r="D225" s="3">
        <v>0</v>
      </c>
      <c r="E225" s="3">
        <v>0</v>
      </c>
      <c r="F225" s="3">
        <v>0</v>
      </c>
      <c r="G225" s="3">
        <v>0</v>
      </c>
      <c r="H225" s="3">
        <v>0</v>
      </c>
      <c r="I225" s="3">
        <v>0</v>
      </c>
      <c r="J225" s="3">
        <v>1548</v>
      </c>
      <c r="K225" s="3">
        <v>0</v>
      </c>
      <c r="L225" s="3">
        <v>0</v>
      </c>
      <c r="M225" s="3">
        <v>0</v>
      </c>
      <c r="N225" s="3">
        <v>0</v>
      </c>
      <c r="O225" s="3">
        <v>0</v>
      </c>
      <c r="P225" s="3">
        <v>0</v>
      </c>
      <c r="Q225" s="3">
        <v>0</v>
      </c>
      <c r="R225" s="3">
        <v>0</v>
      </c>
      <c r="S225" s="3">
        <v>0</v>
      </c>
      <c r="T225" s="3">
        <v>0</v>
      </c>
      <c r="U225" s="3">
        <v>0</v>
      </c>
      <c r="V225" s="3">
        <v>0</v>
      </c>
      <c r="W225" s="3">
        <v>0</v>
      </c>
      <c r="X225" s="3">
        <v>0</v>
      </c>
      <c r="Y225" s="3">
        <v>0</v>
      </c>
      <c r="Z225" s="3">
        <v>0</v>
      </c>
      <c r="AA225" s="3">
        <v>0</v>
      </c>
      <c r="AB225" s="3">
        <v>0</v>
      </c>
      <c r="AC225" s="3">
        <v>0</v>
      </c>
      <c r="AD225" s="3">
        <v>0</v>
      </c>
      <c r="AE225" s="4">
        <v>43691.512060185203</v>
      </c>
      <c r="AF225" s="4">
        <v>43691.512060185203</v>
      </c>
      <c r="AG225" s="3">
        <v>1</v>
      </c>
      <c r="AH225" s="3">
        <v>0</v>
      </c>
      <c r="AI225" s="3">
        <v>1</v>
      </c>
      <c r="AJ225" s="3" t="s">
        <v>832</v>
      </c>
      <c r="AK225" s="3">
        <v>0</v>
      </c>
      <c r="AL225" s="3">
        <v>0</v>
      </c>
      <c r="AM225" s="3">
        <v>0</v>
      </c>
      <c r="AN225" s="3">
        <v>1</v>
      </c>
      <c r="AO225" s="3">
        <v>0</v>
      </c>
      <c r="AP225" s="3">
        <v>0</v>
      </c>
      <c r="AQ225" s="3">
        <v>0</v>
      </c>
      <c r="AR225" s="3">
        <v>0</v>
      </c>
      <c r="AS225" s="3">
        <v>0</v>
      </c>
      <c r="AT225" s="3">
        <v>0</v>
      </c>
      <c r="AU225" s="3">
        <v>0</v>
      </c>
      <c r="AV225" s="3">
        <v>0</v>
      </c>
      <c r="AW225" s="3" t="s">
        <v>833</v>
      </c>
      <c r="AX225" s="3">
        <v>1</v>
      </c>
      <c r="AY225" s="3">
        <v>0</v>
      </c>
      <c r="AZ225" s="3"/>
      <c r="BA225" s="3">
        <v>0</v>
      </c>
      <c r="BB225" s="3" t="s">
        <v>834</v>
      </c>
      <c r="BC225" s="3">
        <v>619784</v>
      </c>
      <c r="BD225" s="3" t="s">
        <v>193</v>
      </c>
      <c r="BE225" s="3" t="s">
        <v>835</v>
      </c>
      <c r="BF225" s="3" t="s">
        <v>141</v>
      </c>
      <c r="BG225" s="3" t="s">
        <v>286</v>
      </c>
      <c r="BH225" s="3">
        <v>16</v>
      </c>
      <c r="BI225" s="3">
        <v>2</v>
      </c>
      <c r="BJ225" s="3">
        <v>9</v>
      </c>
      <c r="BK225" s="3" t="s">
        <v>109</v>
      </c>
      <c r="BL225" s="3" t="s">
        <v>103</v>
      </c>
    </row>
    <row r="226" spans="1:64" ht="12.75" customHeight="1">
      <c r="A226" s="3">
        <v>287</v>
      </c>
      <c r="B226" s="3">
        <v>0</v>
      </c>
      <c r="C226" s="3">
        <v>0</v>
      </c>
      <c r="D226" s="3">
        <v>0</v>
      </c>
      <c r="E226" s="3">
        <v>0</v>
      </c>
      <c r="F226" s="3">
        <v>0</v>
      </c>
      <c r="G226" s="3">
        <v>0</v>
      </c>
      <c r="H226" s="3">
        <v>0</v>
      </c>
      <c r="I226" s="3">
        <v>0</v>
      </c>
      <c r="J226" s="3">
        <v>503</v>
      </c>
      <c r="K226" s="3">
        <v>0</v>
      </c>
      <c r="L226" s="3">
        <v>0</v>
      </c>
      <c r="M226" s="3">
        <v>0</v>
      </c>
      <c r="N226" s="3">
        <v>0</v>
      </c>
      <c r="O226" s="3">
        <v>0</v>
      </c>
      <c r="P226" s="3">
        <v>0</v>
      </c>
      <c r="Q226" s="3">
        <v>0</v>
      </c>
      <c r="R226" s="3">
        <v>0</v>
      </c>
      <c r="S226" s="3">
        <v>0</v>
      </c>
      <c r="T226" s="3">
        <v>0</v>
      </c>
      <c r="U226" s="3">
        <v>0</v>
      </c>
      <c r="V226" s="3">
        <v>0</v>
      </c>
      <c r="W226" s="3">
        <v>0</v>
      </c>
      <c r="X226" s="3">
        <v>0</v>
      </c>
      <c r="Y226" s="3">
        <v>0</v>
      </c>
      <c r="Z226" s="3">
        <v>0</v>
      </c>
      <c r="AA226" s="3">
        <v>0</v>
      </c>
      <c r="AB226" s="3">
        <v>0</v>
      </c>
      <c r="AC226" s="3">
        <v>0</v>
      </c>
      <c r="AD226" s="3">
        <v>0</v>
      </c>
      <c r="AE226" s="4">
        <v>43691.619467592602</v>
      </c>
      <c r="AF226" s="4">
        <v>43691.619467592602</v>
      </c>
      <c r="AG226" s="3">
        <v>1</v>
      </c>
      <c r="AH226" s="3">
        <v>1</v>
      </c>
      <c r="AI226" s="3">
        <v>2</v>
      </c>
      <c r="AJ226" s="3" t="s">
        <v>104</v>
      </c>
      <c r="AK226" s="3">
        <v>5</v>
      </c>
      <c r="AL226" s="3">
        <v>0</v>
      </c>
      <c r="AM226" s="3">
        <v>1</v>
      </c>
      <c r="AN226" s="3">
        <v>0</v>
      </c>
      <c r="AO226" s="3">
        <v>0</v>
      </c>
      <c r="AP226" s="3">
        <v>0</v>
      </c>
      <c r="AQ226" s="3">
        <v>0</v>
      </c>
      <c r="AR226" s="3">
        <v>0</v>
      </c>
      <c r="AS226" s="3">
        <v>0</v>
      </c>
      <c r="AT226" s="3">
        <v>0</v>
      </c>
      <c r="AU226" s="3">
        <v>0</v>
      </c>
      <c r="AV226" s="3">
        <v>0</v>
      </c>
      <c r="AW226" s="3"/>
      <c r="AX226" s="3">
        <v>1</v>
      </c>
      <c r="AY226" s="3">
        <v>0</v>
      </c>
      <c r="AZ226" s="3"/>
      <c r="BA226" s="3">
        <v>0</v>
      </c>
      <c r="BB226" s="3"/>
      <c r="BC226" s="3">
        <v>617993</v>
      </c>
      <c r="BD226" s="3" t="s">
        <v>103</v>
      </c>
      <c r="BE226" s="3" t="s">
        <v>836</v>
      </c>
      <c r="BF226" s="3" t="s">
        <v>311</v>
      </c>
      <c r="BG226" s="3" t="s">
        <v>247</v>
      </c>
      <c r="BH226" s="3">
        <v>12</v>
      </c>
      <c r="BI226" s="3">
        <v>7</v>
      </c>
      <c r="BJ226" s="3">
        <v>7</v>
      </c>
      <c r="BK226" s="3" t="s">
        <v>102</v>
      </c>
      <c r="BL226" s="3" t="s">
        <v>231</v>
      </c>
    </row>
    <row r="227" spans="1:64" ht="12.75" customHeight="1">
      <c r="A227" s="3">
        <v>79</v>
      </c>
      <c r="B227" s="3">
        <v>0</v>
      </c>
      <c r="C227" s="3">
        <v>0</v>
      </c>
      <c r="D227" s="3">
        <v>0</v>
      </c>
      <c r="E227" s="3">
        <v>0</v>
      </c>
      <c r="F227" s="3">
        <v>0</v>
      </c>
      <c r="G227" s="3">
        <v>0</v>
      </c>
      <c r="H227" s="3">
        <v>0</v>
      </c>
      <c r="I227" s="3">
        <v>0</v>
      </c>
      <c r="J227" s="3">
        <v>884</v>
      </c>
      <c r="K227" s="3">
        <v>0</v>
      </c>
      <c r="L227" s="3">
        <v>0</v>
      </c>
      <c r="M227" s="3">
        <v>0</v>
      </c>
      <c r="N227" s="3">
        <v>0</v>
      </c>
      <c r="O227" s="3">
        <v>0</v>
      </c>
      <c r="P227" s="3">
        <v>0</v>
      </c>
      <c r="Q227" s="3">
        <v>0</v>
      </c>
      <c r="R227" s="3">
        <v>0</v>
      </c>
      <c r="S227" s="3">
        <v>0</v>
      </c>
      <c r="T227" s="3">
        <v>0</v>
      </c>
      <c r="U227" s="3">
        <v>0</v>
      </c>
      <c r="V227" s="3">
        <v>0</v>
      </c>
      <c r="W227" s="3">
        <v>0</v>
      </c>
      <c r="X227" s="3">
        <v>0</v>
      </c>
      <c r="Y227" s="3">
        <v>0</v>
      </c>
      <c r="Z227" s="3">
        <v>0</v>
      </c>
      <c r="AA227" s="3">
        <v>0</v>
      </c>
      <c r="AB227" s="3">
        <v>0</v>
      </c>
      <c r="AC227" s="3">
        <v>0</v>
      </c>
      <c r="AD227" s="3">
        <v>0</v>
      </c>
      <c r="AE227" s="4">
        <v>43691.625196759298</v>
      </c>
      <c r="AF227" s="4">
        <v>43691.625196759298</v>
      </c>
      <c r="AG227" s="3">
        <v>1</v>
      </c>
      <c r="AH227" s="3">
        <v>1</v>
      </c>
      <c r="AI227" s="3">
        <v>1</v>
      </c>
      <c r="AJ227" s="3" t="s">
        <v>104</v>
      </c>
      <c r="AK227" s="3">
        <v>5</v>
      </c>
      <c r="AL227" s="3">
        <v>5</v>
      </c>
      <c r="AM227" s="3">
        <v>1</v>
      </c>
      <c r="AN227" s="3">
        <v>0</v>
      </c>
      <c r="AO227" s="3">
        <v>0</v>
      </c>
      <c r="AP227" s="3">
        <v>0</v>
      </c>
      <c r="AQ227" s="3">
        <v>0</v>
      </c>
      <c r="AR227" s="3">
        <v>0</v>
      </c>
      <c r="AS227" s="3">
        <v>0</v>
      </c>
      <c r="AT227" s="3">
        <v>0</v>
      </c>
      <c r="AU227" s="3">
        <v>0</v>
      </c>
      <c r="AV227" s="3">
        <v>0</v>
      </c>
      <c r="AW227" s="3"/>
      <c r="AX227" s="3">
        <v>1</v>
      </c>
      <c r="AY227" s="3">
        <v>0</v>
      </c>
      <c r="AZ227" s="3"/>
      <c r="BA227" s="3">
        <v>0</v>
      </c>
      <c r="BB227" s="3"/>
      <c r="BC227" s="3">
        <v>614991</v>
      </c>
      <c r="BD227" s="3" t="s">
        <v>837</v>
      </c>
      <c r="BE227" s="3" t="s">
        <v>838</v>
      </c>
      <c r="BF227" s="3" t="s">
        <v>100</v>
      </c>
      <c r="BG227" s="3" t="s">
        <v>839</v>
      </c>
      <c r="BH227" s="3">
        <v>27</v>
      </c>
      <c r="BI227" s="3">
        <v>4</v>
      </c>
      <c r="BJ227" s="3">
        <v>29</v>
      </c>
      <c r="BK227" s="3" t="s">
        <v>102</v>
      </c>
      <c r="BL227" s="3" t="s">
        <v>148</v>
      </c>
    </row>
    <row r="228" spans="1:64" ht="12.75" customHeight="1">
      <c r="A228" s="3">
        <v>288</v>
      </c>
      <c r="B228" s="3">
        <v>0</v>
      </c>
      <c r="C228" s="3">
        <v>0</v>
      </c>
      <c r="D228" s="3">
        <v>0</v>
      </c>
      <c r="E228" s="3">
        <v>0</v>
      </c>
      <c r="F228" s="3">
        <v>0</v>
      </c>
      <c r="G228" s="3">
        <v>0</v>
      </c>
      <c r="H228" s="3">
        <v>0</v>
      </c>
      <c r="I228" s="3">
        <v>0</v>
      </c>
      <c r="J228" s="3">
        <v>2173</v>
      </c>
      <c r="K228" s="3">
        <v>0</v>
      </c>
      <c r="L228" s="3">
        <v>0</v>
      </c>
      <c r="M228" s="3">
        <v>0</v>
      </c>
      <c r="N228" s="3">
        <v>0</v>
      </c>
      <c r="O228" s="3">
        <v>0</v>
      </c>
      <c r="P228" s="3">
        <v>0</v>
      </c>
      <c r="Q228" s="3">
        <v>0</v>
      </c>
      <c r="R228" s="3">
        <v>0</v>
      </c>
      <c r="S228" s="3">
        <v>0</v>
      </c>
      <c r="T228" s="3">
        <v>0</v>
      </c>
      <c r="U228" s="3">
        <v>0</v>
      </c>
      <c r="V228" s="3">
        <v>0</v>
      </c>
      <c r="W228" s="3">
        <v>0</v>
      </c>
      <c r="X228" s="3">
        <v>0</v>
      </c>
      <c r="Y228" s="3">
        <v>0</v>
      </c>
      <c r="Z228" s="3">
        <v>0</v>
      </c>
      <c r="AA228" s="3">
        <v>0</v>
      </c>
      <c r="AB228" s="3">
        <v>0</v>
      </c>
      <c r="AC228" s="3">
        <v>0</v>
      </c>
      <c r="AD228" s="3">
        <v>0</v>
      </c>
      <c r="AE228" s="4">
        <v>43691.627731481502</v>
      </c>
      <c r="AF228" s="4">
        <v>43691.627731481502</v>
      </c>
      <c r="AG228" s="3">
        <v>1</v>
      </c>
      <c r="AH228" s="3">
        <v>1</v>
      </c>
      <c r="AI228" s="3">
        <v>0</v>
      </c>
      <c r="AJ228" s="3"/>
      <c r="AK228" s="3">
        <v>0</v>
      </c>
      <c r="AL228" s="3">
        <v>5</v>
      </c>
      <c r="AM228" s="3">
        <v>0</v>
      </c>
      <c r="AN228" s="3">
        <v>0</v>
      </c>
      <c r="AO228" s="3">
        <v>0</v>
      </c>
      <c r="AP228" s="3">
        <v>0</v>
      </c>
      <c r="AQ228" s="3">
        <v>0</v>
      </c>
      <c r="AR228" s="3">
        <v>0</v>
      </c>
      <c r="AS228" s="3">
        <v>0</v>
      </c>
      <c r="AT228" s="3">
        <v>0</v>
      </c>
      <c r="AU228" s="3">
        <v>0</v>
      </c>
      <c r="AV228" s="3">
        <v>0</v>
      </c>
      <c r="AW228" s="3"/>
      <c r="AX228" s="3">
        <v>1</v>
      </c>
      <c r="AY228" s="3">
        <v>0</v>
      </c>
      <c r="AZ228" s="3"/>
      <c r="BA228" s="3">
        <v>0</v>
      </c>
      <c r="BB228" s="3" t="s">
        <v>840</v>
      </c>
      <c r="BC228" s="3">
        <v>598845</v>
      </c>
      <c r="BD228" s="3" t="s">
        <v>132</v>
      </c>
      <c r="BE228" s="3" t="s">
        <v>841</v>
      </c>
      <c r="BF228" s="3" t="s">
        <v>842</v>
      </c>
      <c r="BG228" s="3" t="s">
        <v>337</v>
      </c>
      <c r="BH228" s="3">
        <v>20</v>
      </c>
      <c r="BI228" s="3">
        <v>3</v>
      </c>
      <c r="BJ228" s="3">
        <v>19</v>
      </c>
      <c r="BK228" s="3" t="s">
        <v>102</v>
      </c>
      <c r="BL228" s="3" t="s">
        <v>304</v>
      </c>
    </row>
    <row r="229" spans="1:64" ht="12.75" customHeight="1">
      <c r="A229" s="3">
        <v>290</v>
      </c>
      <c r="B229" s="3">
        <v>0</v>
      </c>
      <c r="C229" s="3">
        <v>2</v>
      </c>
      <c r="D229" s="3">
        <v>5</v>
      </c>
      <c r="E229" s="3">
        <v>0</v>
      </c>
      <c r="F229" s="3">
        <v>0</v>
      </c>
      <c r="G229" s="3">
        <v>0</v>
      </c>
      <c r="H229" s="3">
        <v>0</v>
      </c>
      <c r="I229" s="3">
        <v>0</v>
      </c>
      <c r="J229" s="3">
        <v>860</v>
      </c>
      <c r="K229" s="3">
        <v>0</v>
      </c>
      <c r="L229" s="3">
        <v>0</v>
      </c>
      <c r="M229" s="3">
        <v>0</v>
      </c>
      <c r="N229" s="3">
        <v>0</v>
      </c>
      <c r="O229" s="3">
        <v>0</v>
      </c>
      <c r="P229" s="3">
        <v>0</v>
      </c>
      <c r="Q229" s="3">
        <v>0</v>
      </c>
      <c r="R229" s="3">
        <v>0</v>
      </c>
      <c r="S229" s="3">
        <v>0</v>
      </c>
      <c r="T229" s="3">
        <v>0</v>
      </c>
      <c r="U229" s="3">
        <v>0</v>
      </c>
      <c r="V229" s="3">
        <v>0</v>
      </c>
      <c r="W229" s="3">
        <v>0</v>
      </c>
      <c r="X229" s="3">
        <v>0</v>
      </c>
      <c r="Y229" s="3">
        <v>0</v>
      </c>
      <c r="Z229" s="3">
        <v>0</v>
      </c>
      <c r="AA229" s="3">
        <v>0</v>
      </c>
      <c r="AB229" s="3">
        <v>0</v>
      </c>
      <c r="AC229" s="3">
        <v>0</v>
      </c>
      <c r="AD229" s="3">
        <v>0</v>
      </c>
      <c r="AE229" s="4">
        <v>43691.799490740697</v>
      </c>
      <c r="AF229" s="4">
        <v>43691.799490740697</v>
      </c>
      <c r="AG229" s="3">
        <v>1</v>
      </c>
      <c r="AH229" s="3">
        <v>2</v>
      </c>
      <c r="AI229" s="3">
        <v>2</v>
      </c>
      <c r="AJ229" s="3" t="s">
        <v>104</v>
      </c>
      <c r="AK229" s="3">
        <v>5</v>
      </c>
      <c r="AL229" s="3">
        <v>0</v>
      </c>
      <c r="AM229" s="3">
        <v>1</v>
      </c>
      <c r="AN229" s="3">
        <v>0</v>
      </c>
      <c r="AO229" s="3">
        <v>0</v>
      </c>
      <c r="AP229" s="3">
        <v>0</v>
      </c>
      <c r="AQ229" s="3">
        <v>0</v>
      </c>
      <c r="AR229" s="3">
        <v>0</v>
      </c>
      <c r="AS229" s="3">
        <v>0</v>
      </c>
      <c r="AT229" s="3">
        <v>0</v>
      </c>
      <c r="AU229" s="3">
        <v>0</v>
      </c>
      <c r="AV229" s="3">
        <v>0</v>
      </c>
      <c r="AW229" s="3" t="s">
        <v>843</v>
      </c>
      <c r="AX229" s="3">
        <v>1</v>
      </c>
      <c r="AY229" s="3">
        <v>0</v>
      </c>
      <c r="AZ229" s="3"/>
      <c r="BA229" s="3">
        <v>0</v>
      </c>
      <c r="BB229" s="3" t="s">
        <v>844</v>
      </c>
      <c r="BC229" s="3">
        <v>605924</v>
      </c>
      <c r="BD229" s="3" t="s">
        <v>149</v>
      </c>
      <c r="BE229" s="3" t="s">
        <v>845</v>
      </c>
      <c r="BF229" s="3" t="s">
        <v>132</v>
      </c>
      <c r="BG229" s="3" t="s">
        <v>846</v>
      </c>
      <c r="BH229" s="3">
        <v>16</v>
      </c>
      <c r="BI229" s="3">
        <v>6</v>
      </c>
      <c r="BJ229" s="3">
        <v>10</v>
      </c>
      <c r="BK229" s="3" t="s">
        <v>102</v>
      </c>
      <c r="BL229" s="3" t="s">
        <v>130</v>
      </c>
    </row>
    <row r="230" spans="1:64" ht="12.75" customHeight="1">
      <c r="A230" s="3">
        <v>263</v>
      </c>
      <c r="B230" s="3">
        <v>0</v>
      </c>
      <c r="C230" s="3">
        <v>0</v>
      </c>
      <c r="D230" s="3">
        <v>0</v>
      </c>
      <c r="E230" s="3">
        <v>0</v>
      </c>
      <c r="F230" s="3">
        <v>0</v>
      </c>
      <c r="G230" s="3">
        <v>0</v>
      </c>
      <c r="H230" s="3">
        <v>0</v>
      </c>
      <c r="I230" s="3">
        <v>0</v>
      </c>
      <c r="J230" s="3">
        <v>1450</v>
      </c>
      <c r="K230" s="3">
        <v>0</v>
      </c>
      <c r="L230" s="3">
        <v>0</v>
      </c>
      <c r="M230" s="3">
        <v>0</v>
      </c>
      <c r="N230" s="3">
        <v>0</v>
      </c>
      <c r="O230" s="3">
        <v>0</v>
      </c>
      <c r="P230" s="3">
        <v>0</v>
      </c>
      <c r="Q230" s="3">
        <v>0</v>
      </c>
      <c r="R230" s="3">
        <v>0</v>
      </c>
      <c r="S230" s="3">
        <v>0</v>
      </c>
      <c r="T230" s="3">
        <v>0</v>
      </c>
      <c r="U230" s="3">
        <v>0</v>
      </c>
      <c r="V230" s="3">
        <v>0</v>
      </c>
      <c r="W230" s="3">
        <v>0</v>
      </c>
      <c r="X230" s="3">
        <v>0</v>
      </c>
      <c r="Y230" s="3">
        <v>0</v>
      </c>
      <c r="Z230" s="3">
        <v>0</v>
      </c>
      <c r="AA230" s="3">
        <v>0</v>
      </c>
      <c r="AB230" s="3">
        <v>0</v>
      </c>
      <c r="AC230" s="3">
        <v>0</v>
      </c>
      <c r="AD230" s="3">
        <v>0</v>
      </c>
      <c r="AE230" s="4">
        <v>43691.801087963002</v>
      </c>
      <c r="AF230" s="4">
        <v>43691.801087963002</v>
      </c>
      <c r="AG230" s="3">
        <v>1</v>
      </c>
      <c r="AH230" s="3">
        <v>1</v>
      </c>
      <c r="AI230" s="3">
        <v>0</v>
      </c>
      <c r="AJ230" s="3" t="s">
        <v>104</v>
      </c>
      <c r="AK230" s="3">
        <v>5</v>
      </c>
      <c r="AL230" s="3">
        <v>5</v>
      </c>
      <c r="AM230" s="3">
        <v>1</v>
      </c>
      <c r="AN230" s="3">
        <v>0</v>
      </c>
      <c r="AO230" s="3">
        <v>0</v>
      </c>
      <c r="AP230" s="3">
        <v>0</v>
      </c>
      <c r="AQ230" s="3">
        <v>0</v>
      </c>
      <c r="AR230" s="3">
        <v>0</v>
      </c>
      <c r="AS230" s="3">
        <v>0</v>
      </c>
      <c r="AT230" s="3">
        <v>0</v>
      </c>
      <c r="AU230" s="3">
        <v>0</v>
      </c>
      <c r="AV230" s="3">
        <v>0</v>
      </c>
      <c r="AW230" s="3"/>
      <c r="AX230" s="3">
        <v>1</v>
      </c>
      <c r="AY230" s="3">
        <v>0</v>
      </c>
      <c r="AZ230" s="3"/>
      <c r="BA230" s="3">
        <v>0</v>
      </c>
      <c r="BB230" s="3"/>
      <c r="BC230" s="3">
        <v>589836</v>
      </c>
      <c r="BD230" s="3" t="s">
        <v>304</v>
      </c>
      <c r="BE230" s="3" t="s">
        <v>847</v>
      </c>
      <c r="BF230" s="3" t="s">
        <v>848</v>
      </c>
      <c r="BG230" s="3" t="s">
        <v>849</v>
      </c>
      <c r="BH230" s="3">
        <v>21</v>
      </c>
      <c r="BI230" s="3">
        <v>0</v>
      </c>
      <c r="BJ230" s="3">
        <v>6</v>
      </c>
      <c r="BK230" s="3" t="s">
        <v>127</v>
      </c>
      <c r="BL230" s="3" t="s">
        <v>199</v>
      </c>
    </row>
    <row r="231" spans="1:64" ht="12.75" customHeight="1">
      <c r="A231" s="3">
        <v>291</v>
      </c>
      <c r="B231" s="3">
        <v>0</v>
      </c>
      <c r="C231" s="3">
        <v>0</v>
      </c>
      <c r="D231" s="3">
        <v>0</v>
      </c>
      <c r="E231" s="3">
        <v>0</v>
      </c>
      <c r="F231" s="3">
        <v>0</v>
      </c>
      <c r="G231" s="3">
        <v>0</v>
      </c>
      <c r="H231" s="3">
        <v>0</v>
      </c>
      <c r="I231" s="3">
        <v>0</v>
      </c>
      <c r="J231" s="3">
        <v>2040</v>
      </c>
      <c r="K231" s="3">
        <v>0</v>
      </c>
      <c r="L231" s="3">
        <v>0</v>
      </c>
      <c r="M231" s="3">
        <v>0</v>
      </c>
      <c r="N231" s="3">
        <v>0</v>
      </c>
      <c r="O231" s="3">
        <v>0</v>
      </c>
      <c r="P231" s="3">
        <v>0</v>
      </c>
      <c r="Q231" s="3">
        <v>0</v>
      </c>
      <c r="R231" s="3">
        <v>0</v>
      </c>
      <c r="S231" s="3">
        <v>0</v>
      </c>
      <c r="T231" s="3">
        <v>0</v>
      </c>
      <c r="U231" s="3">
        <v>0</v>
      </c>
      <c r="V231" s="3">
        <v>0</v>
      </c>
      <c r="W231" s="3">
        <v>0</v>
      </c>
      <c r="X231" s="3">
        <v>0</v>
      </c>
      <c r="Y231" s="3">
        <v>0</v>
      </c>
      <c r="Z231" s="3">
        <v>0</v>
      </c>
      <c r="AA231" s="3">
        <v>0</v>
      </c>
      <c r="AB231" s="3">
        <v>0</v>
      </c>
      <c r="AC231" s="3">
        <v>0</v>
      </c>
      <c r="AD231" s="3">
        <v>0</v>
      </c>
      <c r="AE231" s="4">
        <v>43691.834884259297</v>
      </c>
      <c r="AF231" s="4">
        <v>43691.834884259297</v>
      </c>
      <c r="AG231" s="3">
        <v>1</v>
      </c>
      <c r="AH231" s="3">
        <v>1</v>
      </c>
      <c r="AI231" s="3">
        <v>2</v>
      </c>
      <c r="AJ231" s="3" t="s">
        <v>104</v>
      </c>
      <c r="AK231" s="3">
        <v>5</v>
      </c>
      <c r="AL231" s="3">
        <v>5</v>
      </c>
      <c r="AM231" s="3">
        <v>1</v>
      </c>
      <c r="AN231" s="3">
        <v>0</v>
      </c>
      <c r="AO231" s="3">
        <v>0</v>
      </c>
      <c r="AP231" s="3">
        <v>0</v>
      </c>
      <c r="AQ231" s="3">
        <v>0</v>
      </c>
      <c r="AR231" s="3">
        <v>0</v>
      </c>
      <c r="AS231" s="3">
        <v>0</v>
      </c>
      <c r="AT231" s="3">
        <v>0</v>
      </c>
      <c r="AU231" s="3">
        <v>0</v>
      </c>
      <c r="AV231" s="3">
        <v>0</v>
      </c>
      <c r="AW231" s="3"/>
      <c r="AX231" s="3">
        <v>1</v>
      </c>
      <c r="AY231" s="3">
        <v>0</v>
      </c>
      <c r="AZ231" s="3"/>
      <c r="BA231" s="3">
        <v>0</v>
      </c>
      <c r="BB231" s="3"/>
      <c r="BC231" s="3">
        <v>608546</v>
      </c>
      <c r="BD231" s="3" t="s">
        <v>130</v>
      </c>
      <c r="BE231" s="3" t="s">
        <v>850</v>
      </c>
      <c r="BF231" s="3" t="s">
        <v>255</v>
      </c>
      <c r="BG231" s="3" t="s">
        <v>851</v>
      </c>
      <c r="BH231" s="3">
        <v>13</v>
      </c>
      <c r="BI231" s="3">
        <v>11</v>
      </c>
      <c r="BJ231" s="3">
        <v>26</v>
      </c>
      <c r="BK231" s="3" t="s">
        <v>127</v>
      </c>
      <c r="BL231" s="3" t="s">
        <v>149</v>
      </c>
    </row>
    <row r="232" spans="1:64" ht="12.75" customHeight="1">
      <c r="A232" s="3">
        <v>123</v>
      </c>
      <c r="B232" s="3">
        <v>0</v>
      </c>
      <c r="C232" s="3">
        <v>0</v>
      </c>
      <c r="D232" s="3">
        <v>0</v>
      </c>
      <c r="E232" s="3">
        <v>0</v>
      </c>
      <c r="F232" s="3">
        <v>0</v>
      </c>
      <c r="G232" s="3">
        <v>0</v>
      </c>
      <c r="H232" s="3">
        <v>0</v>
      </c>
      <c r="I232" s="3">
        <v>0</v>
      </c>
      <c r="J232" s="3">
        <v>1889</v>
      </c>
      <c r="K232" s="3">
        <v>0</v>
      </c>
      <c r="L232" s="3">
        <v>0</v>
      </c>
      <c r="M232" s="3">
        <v>0</v>
      </c>
      <c r="N232" s="3">
        <v>0</v>
      </c>
      <c r="O232" s="3">
        <v>0</v>
      </c>
      <c r="P232" s="3">
        <v>0</v>
      </c>
      <c r="Q232" s="3">
        <v>0</v>
      </c>
      <c r="R232" s="3">
        <v>0</v>
      </c>
      <c r="S232" s="3">
        <v>0</v>
      </c>
      <c r="T232" s="3">
        <v>0</v>
      </c>
      <c r="U232" s="3">
        <v>0</v>
      </c>
      <c r="V232" s="3">
        <v>0</v>
      </c>
      <c r="W232" s="3">
        <v>0</v>
      </c>
      <c r="X232" s="3">
        <v>0</v>
      </c>
      <c r="Y232" s="3">
        <v>0</v>
      </c>
      <c r="Z232" s="3">
        <v>0</v>
      </c>
      <c r="AA232" s="3">
        <v>0</v>
      </c>
      <c r="AB232" s="3">
        <v>0</v>
      </c>
      <c r="AC232" s="3">
        <v>0</v>
      </c>
      <c r="AD232" s="3">
        <v>0</v>
      </c>
      <c r="AE232" s="4">
        <v>43691.848368055602</v>
      </c>
      <c r="AF232" s="4">
        <v>43691.848368055602</v>
      </c>
      <c r="AG232" s="3">
        <v>1</v>
      </c>
      <c r="AH232" s="3">
        <v>1</v>
      </c>
      <c r="AI232" s="3">
        <v>1</v>
      </c>
      <c r="AJ232" s="3" t="s">
        <v>852</v>
      </c>
      <c r="AK232" s="3">
        <v>0</v>
      </c>
      <c r="AL232" s="3">
        <v>1</v>
      </c>
      <c r="AM232" s="3">
        <v>0</v>
      </c>
      <c r="AN232" s="3">
        <v>0</v>
      </c>
      <c r="AO232" s="3">
        <v>0</v>
      </c>
      <c r="AP232" s="3">
        <v>0</v>
      </c>
      <c r="AQ232" s="3">
        <v>0</v>
      </c>
      <c r="AR232" s="3">
        <v>0</v>
      </c>
      <c r="AS232" s="3">
        <v>0</v>
      </c>
      <c r="AT232" s="3">
        <v>0</v>
      </c>
      <c r="AU232" s="3">
        <v>0</v>
      </c>
      <c r="AV232" s="3">
        <v>0</v>
      </c>
      <c r="AW232" s="3"/>
      <c r="AX232" s="3">
        <v>1</v>
      </c>
      <c r="AY232" s="3">
        <v>0</v>
      </c>
      <c r="AZ232" s="3"/>
      <c r="BA232" s="3">
        <v>0</v>
      </c>
      <c r="BB232" s="3" t="s">
        <v>853</v>
      </c>
      <c r="BC232" s="3">
        <v>575872</v>
      </c>
      <c r="BD232" s="3" t="s">
        <v>103</v>
      </c>
      <c r="BE232" s="3" t="s">
        <v>854</v>
      </c>
      <c r="BF232" s="3" t="s">
        <v>219</v>
      </c>
      <c r="BG232" s="3" t="s">
        <v>227</v>
      </c>
      <c r="BH232" s="3">
        <v>24</v>
      </c>
      <c r="BI232" s="3">
        <v>9</v>
      </c>
      <c r="BJ232" s="3">
        <v>5</v>
      </c>
      <c r="BK232" s="3" t="s">
        <v>102</v>
      </c>
      <c r="BL232" s="3" t="s">
        <v>566</v>
      </c>
    </row>
    <row r="233" spans="1:64" ht="12.75" customHeight="1">
      <c r="A233" s="3">
        <v>292</v>
      </c>
      <c r="B233" s="3">
        <v>0</v>
      </c>
      <c r="C233" s="3">
        <v>0</v>
      </c>
      <c r="D233" s="3">
        <v>0</v>
      </c>
      <c r="E233" s="3">
        <v>0</v>
      </c>
      <c r="F233" s="3">
        <v>0</v>
      </c>
      <c r="G233" s="3">
        <v>0</v>
      </c>
      <c r="H233" s="3">
        <v>0</v>
      </c>
      <c r="I233" s="3">
        <v>0</v>
      </c>
      <c r="J233" s="3">
        <v>575</v>
      </c>
      <c r="K233" s="3">
        <v>0</v>
      </c>
      <c r="L233" s="3">
        <v>0</v>
      </c>
      <c r="M233" s="3">
        <v>0</v>
      </c>
      <c r="N233" s="3">
        <v>0</v>
      </c>
      <c r="O233" s="3">
        <v>0</v>
      </c>
      <c r="P233" s="3">
        <v>0</v>
      </c>
      <c r="Q233" s="3">
        <v>0</v>
      </c>
      <c r="R233" s="3">
        <v>0</v>
      </c>
      <c r="S233" s="3">
        <v>0</v>
      </c>
      <c r="T233" s="3">
        <v>0</v>
      </c>
      <c r="U233" s="3">
        <v>0</v>
      </c>
      <c r="V233" s="3">
        <v>0</v>
      </c>
      <c r="W233" s="3">
        <v>0</v>
      </c>
      <c r="X233" s="3">
        <v>0</v>
      </c>
      <c r="Y233" s="3">
        <v>0</v>
      </c>
      <c r="Z233" s="3">
        <v>0</v>
      </c>
      <c r="AA233" s="3">
        <v>0</v>
      </c>
      <c r="AB233" s="3">
        <v>0</v>
      </c>
      <c r="AC233" s="3">
        <v>0</v>
      </c>
      <c r="AD233" s="3">
        <v>0</v>
      </c>
      <c r="AE233" s="4">
        <v>43691.927453703698</v>
      </c>
      <c r="AF233" s="4">
        <v>43691.927453703698</v>
      </c>
      <c r="AG233" s="3">
        <v>1</v>
      </c>
      <c r="AH233" s="3">
        <v>1</v>
      </c>
      <c r="AI233" s="3">
        <v>2</v>
      </c>
      <c r="AJ233" s="3" t="s">
        <v>660</v>
      </c>
      <c r="AK233" s="3">
        <v>2</v>
      </c>
      <c r="AL233" s="3">
        <v>2</v>
      </c>
      <c r="AM233" s="3">
        <v>1</v>
      </c>
      <c r="AN233" s="3">
        <v>0</v>
      </c>
      <c r="AO233" s="3">
        <v>0</v>
      </c>
      <c r="AP233" s="3">
        <v>0</v>
      </c>
      <c r="AQ233" s="3">
        <v>0</v>
      </c>
      <c r="AR233" s="3">
        <v>0</v>
      </c>
      <c r="AS233" s="3">
        <v>0</v>
      </c>
      <c r="AT233" s="3">
        <v>0</v>
      </c>
      <c r="AU233" s="3">
        <v>0</v>
      </c>
      <c r="AV233" s="3">
        <v>0</v>
      </c>
      <c r="AW233" s="3"/>
      <c r="AX233" s="3">
        <v>1</v>
      </c>
      <c r="AY233" s="3">
        <v>0</v>
      </c>
      <c r="AZ233" s="3"/>
      <c r="BA233" s="3">
        <v>0</v>
      </c>
      <c r="BB233" s="3"/>
      <c r="BC233" s="3">
        <v>215437</v>
      </c>
      <c r="BD233" s="3" t="s">
        <v>160</v>
      </c>
      <c r="BE233" s="3" t="s">
        <v>855</v>
      </c>
      <c r="BF233" s="3" t="s">
        <v>842</v>
      </c>
      <c r="BG233" s="3" t="s">
        <v>530</v>
      </c>
      <c r="BH233" s="3">
        <v>13</v>
      </c>
      <c r="BI233" s="3">
        <v>7</v>
      </c>
      <c r="BJ233" s="3">
        <v>11</v>
      </c>
      <c r="BK233" s="3" t="s">
        <v>172</v>
      </c>
      <c r="BL233" s="3" t="s">
        <v>124</v>
      </c>
    </row>
    <row r="234" spans="1:64" ht="12.75" customHeight="1">
      <c r="A234" s="3">
        <v>293</v>
      </c>
      <c r="B234" s="3">
        <v>0</v>
      </c>
      <c r="C234" s="3">
        <v>0</v>
      </c>
      <c r="D234" s="3">
        <v>0</v>
      </c>
      <c r="E234" s="3">
        <v>0</v>
      </c>
      <c r="F234" s="3">
        <v>0</v>
      </c>
      <c r="G234" s="3">
        <v>0</v>
      </c>
      <c r="H234" s="3">
        <v>0</v>
      </c>
      <c r="I234" s="3">
        <v>0</v>
      </c>
      <c r="J234" s="3">
        <v>1709</v>
      </c>
      <c r="K234" s="3">
        <v>0</v>
      </c>
      <c r="L234" s="3">
        <v>0</v>
      </c>
      <c r="M234" s="3">
        <v>0</v>
      </c>
      <c r="N234" s="3">
        <v>0</v>
      </c>
      <c r="O234" s="3">
        <v>0</v>
      </c>
      <c r="P234" s="3">
        <v>0</v>
      </c>
      <c r="Q234" s="3">
        <v>0</v>
      </c>
      <c r="R234" s="3">
        <v>0</v>
      </c>
      <c r="S234" s="3">
        <v>0</v>
      </c>
      <c r="T234" s="3">
        <v>0</v>
      </c>
      <c r="U234" s="3">
        <v>0</v>
      </c>
      <c r="V234" s="3">
        <v>0</v>
      </c>
      <c r="W234" s="3">
        <v>0</v>
      </c>
      <c r="X234" s="3">
        <v>0</v>
      </c>
      <c r="Y234" s="3">
        <v>0</v>
      </c>
      <c r="Z234" s="3">
        <v>0</v>
      </c>
      <c r="AA234" s="3">
        <v>0</v>
      </c>
      <c r="AB234" s="3">
        <v>0</v>
      </c>
      <c r="AC234" s="3">
        <v>0</v>
      </c>
      <c r="AD234" s="3">
        <v>0</v>
      </c>
      <c r="AE234" s="4">
        <v>43691.931446759299</v>
      </c>
      <c r="AF234" s="4">
        <v>43691.931446759299</v>
      </c>
      <c r="AG234" s="3">
        <v>1</v>
      </c>
      <c r="AH234" s="3">
        <v>1</v>
      </c>
      <c r="AI234" s="3">
        <v>2</v>
      </c>
      <c r="AJ234" s="3" t="s">
        <v>856</v>
      </c>
      <c r="AK234" s="3">
        <v>2</v>
      </c>
      <c r="AL234" s="3">
        <v>1</v>
      </c>
      <c r="AM234" s="3">
        <v>1</v>
      </c>
      <c r="AN234" s="3">
        <v>0</v>
      </c>
      <c r="AO234" s="3">
        <v>0</v>
      </c>
      <c r="AP234" s="3">
        <v>0</v>
      </c>
      <c r="AQ234" s="3">
        <v>0</v>
      </c>
      <c r="AR234" s="3">
        <v>0</v>
      </c>
      <c r="AS234" s="3">
        <v>0</v>
      </c>
      <c r="AT234" s="3">
        <v>0</v>
      </c>
      <c r="AU234" s="3">
        <v>0</v>
      </c>
      <c r="AV234" s="3">
        <v>0</v>
      </c>
      <c r="AW234" s="3"/>
      <c r="AX234" s="3">
        <v>1</v>
      </c>
      <c r="AY234" s="3">
        <v>0</v>
      </c>
      <c r="AZ234" s="3"/>
      <c r="BA234" s="3">
        <v>0</v>
      </c>
      <c r="BB234" s="3"/>
      <c r="BC234" s="3">
        <v>216206</v>
      </c>
      <c r="BD234" s="3" t="s">
        <v>321</v>
      </c>
      <c r="BE234" s="3" t="s">
        <v>857</v>
      </c>
      <c r="BF234" s="3" t="s">
        <v>177</v>
      </c>
      <c r="BG234" s="3" t="s">
        <v>366</v>
      </c>
      <c r="BH234" s="3">
        <v>13</v>
      </c>
      <c r="BI234" s="3">
        <v>3</v>
      </c>
      <c r="BJ234" s="3">
        <v>13</v>
      </c>
      <c r="BK234" s="3" t="s">
        <v>172</v>
      </c>
      <c r="BL234" s="3" t="s">
        <v>324</v>
      </c>
    </row>
    <row r="235" spans="1:64" ht="12.75" customHeight="1">
      <c r="A235" s="3">
        <v>295</v>
      </c>
      <c r="B235" s="3">
        <v>0</v>
      </c>
      <c r="C235" s="3">
        <v>0</v>
      </c>
      <c r="D235" s="3">
        <v>0</v>
      </c>
      <c r="E235" s="3">
        <v>0</v>
      </c>
      <c r="F235" s="3">
        <v>0</v>
      </c>
      <c r="G235" s="3">
        <v>0</v>
      </c>
      <c r="H235" s="3">
        <v>0</v>
      </c>
      <c r="I235" s="3">
        <v>0</v>
      </c>
      <c r="J235" s="3">
        <v>2183</v>
      </c>
      <c r="K235" s="3">
        <v>0</v>
      </c>
      <c r="L235" s="3">
        <v>0</v>
      </c>
      <c r="M235" s="3">
        <v>0</v>
      </c>
      <c r="N235" s="3">
        <v>0</v>
      </c>
      <c r="O235" s="3">
        <v>0</v>
      </c>
      <c r="P235" s="3">
        <v>0</v>
      </c>
      <c r="Q235" s="3">
        <v>0</v>
      </c>
      <c r="R235" s="3">
        <v>0</v>
      </c>
      <c r="S235" s="3">
        <v>0</v>
      </c>
      <c r="T235" s="3">
        <v>0</v>
      </c>
      <c r="U235" s="3">
        <v>0</v>
      </c>
      <c r="V235" s="3">
        <v>0</v>
      </c>
      <c r="W235" s="3">
        <v>0</v>
      </c>
      <c r="X235" s="3">
        <v>0</v>
      </c>
      <c r="Y235" s="3">
        <v>0</v>
      </c>
      <c r="Z235" s="3">
        <v>0</v>
      </c>
      <c r="AA235" s="3">
        <v>0</v>
      </c>
      <c r="AB235" s="3">
        <v>0</v>
      </c>
      <c r="AC235" s="3">
        <v>0</v>
      </c>
      <c r="AD235" s="3">
        <v>0</v>
      </c>
      <c r="AE235" s="4">
        <v>43692.488182870402</v>
      </c>
      <c r="AF235" s="4">
        <v>43692.488182870402</v>
      </c>
      <c r="AG235" s="3">
        <v>1</v>
      </c>
      <c r="AH235" s="3">
        <v>1</v>
      </c>
      <c r="AI235" s="3">
        <v>2</v>
      </c>
      <c r="AJ235" s="3" t="s">
        <v>104</v>
      </c>
      <c r="AK235" s="3">
        <v>5</v>
      </c>
      <c r="AL235" s="3">
        <v>5</v>
      </c>
      <c r="AM235" s="3">
        <v>0</v>
      </c>
      <c r="AN235" s="3">
        <v>0</v>
      </c>
      <c r="AO235" s="3">
        <v>0</v>
      </c>
      <c r="AP235" s="3">
        <v>0</v>
      </c>
      <c r="AQ235" s="3">
        <v>0</v>
      </c>
      <c r="AR235" s="3">
        <v>0</v>
      </c>
      <c r="AS235" s="3">
        <v>0</v>
      </c>
      <c r="AT235" s="3">
        <v>0</v>
      </c>
      <c r="AU235" s="3">
        <v>0</v>
      </c>
      <c r="AV235" s="3">
        <v>0</v>
      </c>
      <c r="AW235" s="3"/>
      <c r="AX235" s="3">
        <v>1</v>
      </c>
      <c r="AY235" s="3">
        <v>0</v>
      </c>
      <c r="AZ235" s="3"/>
      <c r="BA235" s="3">
        <v>0</v>
      </c>
      <c r="BB235" s="3" t="s">
        <v>858</v>
      </c>
      <c r="BC235" s="3">
        <v>203087</v>
      </c>
      <c r="BD235" s="3" t="s">
        <v>138</v>
      </c>
      <c r="BE235" s="3" t="s">
        <v>859</v>
      </c>
      <c r="BF235" s="3" t="s">
        <v>106</v>
      </c>
      <c r="BG235" s="3" t="s">
        <v>337</v>
      </c>
      <c r="BH235" s="3">
        <v>15</v>
      </c>
      <c r="BI235" s="3">
        <v>3</v>
      </c>
      <c r="BJ235" s="3">
        <v>6</v>
      </c>
      <c r="BK235" s="3" t="s">
        <v>425</v>
      </c>
      <c r="BL235" s="3" t="s">
        <v>239</v>
      </c>
    </row>
    <row r="236" spans="1:64" ht="12.75" customHeight="1">
      <c r="A236" s="3">
        <v>75</v>
      </c>
      <c r="B236" s="3">
        <v>0</v>
      </c>
      <c r="C236" s="3">
        <v>0</v>
      </c>
      <c r="D236" s="3">
        <v>0</v>
      </c>
      <c r="E236" s="3">
        <v>0</v>
      </c>
      <c r="F236" s="3">
        <v>0</v>
      </c>
      <c r="G236" s="3">
        <v>0</v>
      </c>
      <c r="H236" s="3">
        <v>0</v>
      </c>
      <c r="I236" s="3">
        <v>0</v>
      </c>
      <c r="J236" s="3">
        <v>824</v>
      </c>
      <c r="K236" s="3">
        <v>0</v>
      </c>
      <c r="L236" s="3">
        <v>0</v>
      </c>
      <c r="M236" s="3">
        <v>0</v>
      </c>
      <c r="N236" s="3">
        <v>0</v>
      </c>
      <c r="O236" s="3">
        <v>0</v>
      </c>
      <c r="P236" s="3">
        <v>0</v>
      </c>
      <c r="Q236" s="3">
        <v>0</v>
      </c>
      <c r="R236" s="3">
        <v>0</v>
      </c>
      <c r="S236" s="3">
        <v>0</v>
      </c>
      <c r="T236" s="3">
        <v>0</v>
      </c>
      <c r="U236" s="3">
        <v>0</v>
      </c>
      <c r="V236" s="3">
        <v>0</v>
      </c>
      <c r="W236" s="3">
        <v>0</v>
      </c>
      <c r="X236" s="3">
        <v>0</v>
      </c>
      <c r="Y236" s="3">
        <v>0</v>
      </c>
      <c r="Z236" s="3">
        <v>0</v>
      </c>
      <c r="AA236" s="3">
        <v>0</v>
      </c>
      <c r="AB236" s="3">
        <v>0</v>
      </c>
      <c r="AC236" s="3">
        <v>0</v>
      </c>
      <c r="AD236" s="3">
        <v>0</v>
      </c>
      <c r="AE236" s="4">
        <v>43692.570231481499</v>
      </c>
      <c r="AF236" s="4">
        <v>43692.570231481499</v>
      </c>
      <c r="AG236" s="3">
        <v>1</v>
      </c>
      <c r="AH236" s="3">
        <v>1</v>
      </c>
      <c r="AI236" s="3">
        <v>2</v>
      </c>
      <c r="AJ236" s="3" t="s">
        <v>104</v>
      </c>
      <c r="AK236" s="3">
        <v>5</v>
      </c>
      <c r="AL236" s="3">
        <v>5</v>
      </c>
      <c r="AM236" s="3">
        <v>1</v>
      </c>
      <c r="AN236" s="3">
        <v>0</v>
      </c>
      <c r="AO236" s="3">
        <v>0</v>
      </c>
      <c r="AP236" s="3">
        <v>0</v>
      </c>
      <c r="AQ236" s="3">
        <v>0</v>
      </c>
      <c r="AR236" s="3">
        <v>0</v>
      </c>
      <c r="AS236" s="3">
        <v>0</v>
      </c>
      <c r="AT236" s="3">
        <v>0</v>
      </c>
      <c r="AU236" s="3">
        <v>0</v>
      </c>
      <c r="AV236" s="3">
        <v>0</v>
      </c>
      <c r="AW236" s="3"/>
      <c r="AX236" s="3">
        <v>1</v>
      </c>
      <c r="AY236" s="3">
        <v>0</v>
      </c>
      <c r="AZ236" s="3"/>
      <c r="BA236" s="3">
        <v>0</v>
      </c>
      <c r="BB236" s="3" t="s">
        <v>860</v>
      </c>
      <c r="BC236" s="3">
        <v>592080</v>
      </c>
      <c r="BD236" s="3" t="s">
        <v>123</v>
      </c>
      <c r="BE236" s="3" t="s">
        <v>658</v>
      </c>
      <c r="BF236" s="3" t="s">
        <v>106</v>
      </c>
      <c r="BG236" s="3" t="s">
        <v>861</v>
      </c>
      <c r="BH236" s="3">
        <v>19</v>
      </c>
      <c r="BI236" s="3">
        <v>8</v>
      </c>
      <c r="BJ236" s="3">
        <v>29</v>
      </c>
      <c r="BK236" s="3" t="s">
        <v>127</v>
      </c>
      <c r="BL236" s="3" t="s">
        <v>248</v>
      </c>
    </row>
    <row r="237" spans="1:64" ht="12.75" customHeight="1">
      <c r="A237" s="3">
        <v>296</v>
      </c>
      <c r="B237" s="3">
        <v>0</v>
      </c>
      <c r="C237" s="3">
        <v>0</v>
      </c>
      <c r="D237" s="3">
        <v>0</v>
      </c>
      <c r="E237" s="3">
        <v>0</v>
      </c>
      <c r="F237" s="3">
        <v>0</v>
      </c>
      <c r="G237" s="3">
        <v>0</v>
      </c>
      <c r="H237" s="3">
        <v>0</v>
      </c>
      <c r="I237" s="3">
        <v>0</v>
      </c>
      <c r="J237" s="3">
        <v>1920</v>
      </c>
      <c r="K237" s="3">
        <v>0</v>
      </c>
      <c r="L237" s="3">
        <v>0</v>
      </c>
      <c r="M237" s="3">
        <v>0</v>
      </c>
      <c r="N237" s="3">
        <v>0</v>
      </c>
      <c r="O237" s="3">
        <v>0</v>
      </c>
      <c r="P237" s="3">
        <v>0</v>
      </c>
      <c r="Q237" s="3">
        <v>0</v>
      </c>
      <c r="R237" s="3">
        <v>0</v>
      </c>
      <c r="S237" s="3">
        <v>0</v>
      </c>
      <c r="T237" s="3">
        <v>0</v>
      </c>
      <c r="U237" s="3">
        <v>0</v>
      </c>
      <c r="V237" s="3">
        <v>0</v>
      </c>
      <c r="W237" s="3">
        <v>0</v>
      </c>
      <c r="X237" s="3">
        <v>0</v>
      </c>
      <c r="Y237" s="3">
        <v>0</v>
      </c>
      <c r="Z237" s="3">
        <v>0</v>
      </c>
      <c r="AA237" s="3">
        <v>0</v>
      </c>
      <c r="AB237" s="3">
        <v>0</v>
      </c>
      <c r="AC237" s="3">
        <v>0</v>
      </c>
      <c r="AD237" s="3">
        <v>0</v>
      </c>
      <c r="AE237" s="4">
        <v>43692.648564814801</v>
      </c>
      <c r="AF237" s="4">
        <v>43692.648564814801</v>
      </c>
      <c r="AG237" s="3">
        <v>1</v>
      </c>
      <c r="AH237" s="3">
        <v>1</v>
      </c>
      <c r="AI237" s="3">
        <v>3</v>
      </c>
      <c r="AJ237" s="3" t="s">
        <v>111</v>
      </c>
      <c r="AK237" s="3">
        <v>5</v>
      </c>
      <c r="AL237" s="3">
        <v>5</v>
      </c>
      <c r="AM237" s="3">
        <v>1</v>
      </c>
      <c r="AN237" s="3">
        <v>1</v>
      </c>
      <c r="AO237" s="3">
        <v>0</v>
      </c>
      <c r="AP237" s="3">
        <v>0</v>
      </c>
      <c r="AQ237" s="3">
        <v>0</v>
      </c>
      <c r="AR237" s="3">
        <v>0</v>
      </c>
      <c r="AS237" s="3">
        <v>0</v>
      </c>
      <c r="AT237" s="3">
        <v>0</v>
      </c>
      <c r="AU237" s="3">
        <v>0</v>
      </c>
      <c r="AV237" s="3">
        <v>0</v>
      </c>
      <c r="AW237" s="3" t="s">
        <v>862</v>
      </c>
      <c r="AX237" s="3">
        <v>1</v>
      </c>
      <c r="AY237" s="3">
        <v>0</v>
      </c>
      <c r="AZ237" s="3"/>
      <c r="BA237" s="3">
        <v>0</v>
      </c>
      <c r="BB237" s="3"/>
      <c r="BC237" s="3">
        <v>615301</v>
      </c>
      <c r="BD237" s="3" t="s">
        <v>124</v>
      </c>
      <c r="BE237" s="3" t="s">
        <v>863</v>
      </c>
      <c r="BF237" s="3" t="s">
        <v>141</v>
      </c>
      <c r="BG237" s="3" t="s">
        <v>864</v>
      </c>
      <c r="BH237" s="3">
        <v>16</v>
      </c>
      <c r="BI237" s="3">
        <v>9</v>
      </c>
      <c r="BJ237" s="3">
        <v>22</v>
      </c>
      <c r="BK237" s="3" t="s">
        <v>127</v>
      </c>
      <c r="BL237" s="3" t="s">
        <v>238</v>
      </c>
    </row>
    <row r="238" spans="1:64" ht="12.75" customHeight="1">
      <c r="A238" s="3">
        <v>57</v>
      </c>
      <c r="B238" s="3">
        <v>0</v>
      </c>
      <c r="C238" s="3">
        <v>0</v>
      </c>
      <c r="D238" s="3">
        <v>0</v>
      </c>
      <c r="E238" s="3">
        <v>0</v>
      </c>
      <c r="F238" s="3">
        <v>0</v>
      </c>
      <c r="G238" s="3">
        <v>0</v>
      </c>
      <c r="H238" s="3">
        <v>0</v>
      </c>
      <c r="I238" s="3">
        <v>0</v>
      </c>
      <c r="J238" s="3">
        <v>809</v>
      </c>
      <c r="K238" s="3">
        <v>0</v>
      </c>
      <c r="L238" s="3">
        <v>0</v>
      </c>
      <c r="M238" s="3">
        <v>0</v>
      </c>
      <c r="N238" s="3">
        <v>0</v>
      </c>
      <c r="O238" s="3">
        <v>0</v>
      </c>
      <c r="P238" s="3">
        <v>0</v>
      </c>
      <c r="Q238" s="3">
        <v>0</v>
      </c>
      <c r="R238" s="3">
        <v>0</v>
      </c>
      <c r="S238" s="3">
        <v>0</v>
      </c>
      <c r="T238" s="3">
        <v>0</v>
      </c>
      <c r="U238" s="3">
        <v>0</v>
      </c>
      <c r="V238" s="3">
        <v>0</v>
      </c>
      <c r="W238" s="3">
        <v>0</v>
      </c>
      <c r="X238" s="3">
        <v>0</v>
      </c>
      <c r="Y238" s="3">
        <v>0</v>
      </c>
      <c r="Z238" s="3">
        <v>0</v>
      </c>
      <c r="AA238" s="3">
        <v>0</v>
      </c>
      <c r="AB238" s="3">
        <v>0</v>
      </c>
      <c r="AC238" s="3">
        <v>0</v>
      </c>
      <c r="AD238" s="3">
        <v>0</v>
      </c>
      <c r="AE238" s="4">
        <v>43692.797384259298</v>
      </c>
      <c r="AF238" s="4">
        <v>43692.797384259298</v>
      </c>
      <c r="AG238" s="3">
        <v>1</v>
      </c>
      <c r="AH238" s="3">
        <v>0</v>
      </c>
      <c r="AI238" s="3">
        <v>0</v>
      </c>
      <c r="AJ238" s="3" t="s">
        <v>329</v>
      </c>
      <c r="AK238" s="3">
        <v>5</v>
      </c>
      <c r="AL238" s="3">
        <v>0</v>
      </c>
      <c r="AM238" s="3">
        <v>0</v>
      </c>
      <c r="AN238" s="3">
        <v>0</v>
      </c>
      <c r="AO238" s="3">
        <v>0</v>
      </c>
      <c r="AP238" s="3">
        <v>0</v>
      </c>
      <c r="AQ238" s="3">
        <v>0</v>
      </c>
      <c r="AR238" s="3">
        <v>0</v>
      </c>
      <c r="AS238" s="3">
        <v>0</v>
      </c>
      <c r="AT238" s="3">
        <v>0</v>
      </c>
      <c r="AU238" s="3">
        <v>0</v>
      </c>
      <c r="AV238" s="3">
        <v>0</v>
      </c>
      <c r="AW238" s="3"/>
      <c r="AX238" s="3">
        <v>1</v>
      </c>
      <c r="AY238" s="3">
        <v>0</v>
      </c>
      <c r="AZ238" s="3"/>
      <c r="BA238" s="3">
        <v>0</v>
      </c>
      <c r="BB238" s="3" t="s">
        <v>865</v>
      </c>
      <c r="BC238" s="3">
        <v>592879</v>
      </c>
      <c r="BD238" s="3" t="s">
        <v>500</v>
      </c>
      <c r="BE238" s="3" t="s">
        <v>866</v>
      </c>
      <c r="BF238" s="3" t="s">
        <v>306</v>
      </c>
      <c r="BG238" s="3" t="s">
        <v>867</v>
      </c>
      <c r="BH238" s="3">
        <v>18</v>
      </c>
      <c r="BI238" s="3">
        <v>8</v>
      </c>
      <c r="BJ238" s="3">
        <v>14</v>
      </c>
      <c r="BK238" s="3" t="s">
        <v>102</v>
      </c>
      <c r="BL238" s="3" t="s">
        <v>130</v>
      </c>
    </row>
    <row r="239" spans="1:64" ht="12.75" customHeight="1">
      <c r="A239" s="3">
        <v>268</v>
      </c>
      <c r="B239" s="3">
        <v>0</v>
      </c>
      <c r="C239" s="3">
        <v>0</v>
      </c>
      <c r="D239" s="3">
        <v>0</v>
      </c>
      <c r="E239" s="3">
        <v>0</v>
      </c>
      <c r="F239" s="3">
        <v>0</v>
      </c>
      <c r="G239" s="3">
        <v>0</v>
      </c>
      <c r="H239" s="3">
        <v>0</v>
      </c>
      <c r="I239" s="3">
        <v>0</v>
      </c>
      <c r="J239" s="3">
        <v>1444</v>
      </c>
      <c r="K239" s="3">
        <v>0</v>
      </c>
      <c r="L239" s="3">
        <v>0</v>
      </c>
      <c r="M239" s="3">
        <v>0</v>
      </c>
      <c r="N239" s="3">
        <v>0</v>
      </c>
      <c r="O239" s="3">
        <v>0</v>
      </c>
      <c r="P239" s="3">
        <v>0</v>
      </c>
      <c r="Q239" s="3">
        <v>0</v>
      </c>
      <c r="R239" s="3">
        <v>0</v>
      </c>
      <c r="S239" s="3">
        <v>0</v>
      </c>
      <c r="T239" s="3">
        <v>0</v>
      </c>
      <c r="U239" s="3">
        <v>0</v>
      </c>
      <c r="V239" s="3">
        <v>0</v>
      </c>
      <c r="W239" s="3">
        <v>0</v>
      </c>
      <c r="X239" s="3">
        <v>0</v>
      </c>
      <c r="Y239" s="3">
        <v>0</v>
      </c>
      <c r="Z239" s="3">
        <v>0</v>
      </c>
      <c r="AA239" s="3">
        <v>0</v>
      </c>
      <c r="AB239" s="3">
        <v>0</v>
      </c>
      <c r="AC239" s="3">
        <v>0</v>
      </c>
      <c r="AD239" s="3">
        <v>0</v>
      </c>
      <c r="AE239" s="4">
        <v>43692.916087963</v>
      </c>
      <c r="AF239" s="4">
        <v>43692.916087963</v>
      </c>
      <c r="AG239" s="3">
        <v>1</v>
      </c>
      <c r="AH239" s="3">
        <v>1</v>
      </c>
      <c r="AI239" s="3">
        <v>0</v>
      </c>
      <c r="AJ239" s="3" t="s">
        <v>111</v>
      </c>
      <c r="AK239" s="3">
        <v>5</v>
      </c>
      <c r="AL239" s="3">
        <v>0</v>
      </c>
      <c r="AM239" s="3">
        <v>1</v>
      </c>
      <c r="AN239" s="3">
        <v>0</v>
      </c>
      <c r="AO239" s="3">
        <v>0</v>
      </c>
      <c r="AP239" s="3">
        <v>0</v>
      </c>
      <c r="AQ239" s="3">
        <v>0</v>
      </c>
      <c r="AR239" s="3">
        <v>0</v>
      </c>
      <c r="AS239" s="3">
        <v>0</v>
      </c>
      <c r="AT239" s="3">
        <v>0</v>
      </c>
      <c r="AU239" s="3">
        <v>0</v>
      </c>
      <c r="AV239" s="3">
        <v>0</v>
      </c>
      <c r="AW239" s="3" t="s">
        <v>868</v>
      </c>
      <c r="AX239" s="3">
        <v>1</v>
      </c>
      <c r="AY239" s="3">
        <v>0</v>
      </c>
      <c r="AZ239" s="3"/>
      <c r="BA239" s="3">
        <v>0</v>
      </c>
      <c r="BB239" s="3" t="s">
        <v>869</v>
      </c>
      <c r="BC239" s="3">
        <v>702008</v>
      </c>
      <c r="BD239" s="3" t="s">
        <v>119</v>
      </c>
      <c r="BE239" s="3" t="s">
        <v>870</v>
      </c>
      <c r="BF239" s="3" t="s">
        <v>871</v>
      </c>
      <c r="BG239" s="3" t="s">
        <v>633</v>
      </c>
      <c r="BH239" s="3">
        <v>10</v>
      </c>
      <c r="BI239" s="3">
        <v>7</v>
      </c>
      <c r="BJ239" s="3">
        <v>20</v>
      </c>
      <c r="BK239" s="3" t="s">
        <v>102</v>
      </c>
      <c r="BL239" s="3" t="s">
        <v>238</v>
      </c>
    </row>
    <row r="240" spans="1:64" ht="12.75" customHeight="1">
      <c r="A240" s="3">
        <v>175</v>
      </c>
      <c r="B240" s="3">
        <v>0</v>
      </c>
      <c r="C240" s="3">
        <v>0</v>
      </c>
      <c r="D240" s="3">
        <v>0</v>
      </c>
      <c r="E240" s="3">
        <v>0</v>
      </c>
      <c r="F240" s="3">
        <v>0</v>
      </c>
      <c r="G240" s="3">
        <v>0</v>
      </c>
      <c r="H240" s="3">
        <v>0</v>
      </c>
      <c r="I240" s="3">
        <v>0</v>
      </c>
      <c r="J240" s="3">
        <v>2132</v>
      </c>
      <c r="K240" s="3">
        <v>0</v>
      </c>
      <c r="L240" s="3">
        <v>0</v>
      </c>
      <c r="M240" s="3">
        <v>0</v>
      </c>
      <c r="N240" s="3">
        <v>0</v>
      </c>
      <c r="O240" s="3">
        <v>0</v>
      </c>
      <c r="P240" s="3">
        <v>0</v>
      </c>
      <c r="Q240" s="3">
        <v>0</v>
      </c>
      <c r="R240" s="3">
        <v>0</v>
      </c>
      <c r="S240" s="3">
        <v>0</v>
      </c>
      <c r="T240" s="3">
        <v>0</v>
      </c>
      <c r="U240" s="3">
        <v>0</v>
      </c>
      <c r="V240" s="3">
        <v>0</v>
      </c>
      <c r="W240" s="3">
        <v>0</v>
      </c>
      <c r="X240" s="3">
        <v>0</v>
      </c>
      <c r="Y240" s="3">
        <v>0</v>
      </c>
      <c r="Z240" s="3">
        <v>0</v>
      </c>
      <c r="AA240" s="3">
        <v>0</v>
      </c>
      <c r="AB240" s="3">
        <v>0</v>
      </c>
      <c r="AC240" s="3">
        <v>0</v>
      </c>
      <c r="AD240" s="3">
        <v>0</v>
      </c>
      <c r="AE240" s="4">
        <v>43693.005474537</v>
      </c>
      <c r="AF240" s="4">
        <v>43693.005474537</v>
      </c>
      <c r="AG240" s="3">
        <v>1</v>
      </c>
      <c r="AH240" s="3">
        <v>1</v>
      </c>
      <c r="AI240" s="3">
        <v>2</v>
      </c>
      <c r="AJ240" s="3" t="s">
        <v>104</v>
      </c>
      <c r="AK240" s="3">
        <v>5</v>
      </c>
      <c r="AL240" s="3">
        <v>5</v>
      </c>
      <c r="AM240" s="3">
        <v>1</v>
      </c>
      <c r="AN240" s="3">
        <v>0</v>
      </c>
      <c r="AO240" s="3">
        <v>0</v>
      </c>
      <c r="AP240" s="3">
        <v>0</v>
      </c>
      <c r="AQ240" s="3">
        <v>0</v>
      </c>
      <c r="AR240" s="3">
        <v>0</v>
      </c>
      <c r="AS240" s="3">
        <v>0</v>
      </c>
      <c r="AT240" s="3">
        <v>0</v>
      </c>
      <c r="AU240" s="3">
        <v>0</v>
      </c>
      <c r="AV240" s="3">
        <v>0</v>
      </c>
      <c r="AW240" s="3"/>
      <c r="AX240" s="3">
        <v>1</v>
      </c>
      <c r="AY240" s="3">
        <v>0</v>
      </c>
      <c r="AZ240" s="3"/>
      <c r="BA240" s="3">
        <v>0</v>
      </c>
      <c r="BB240" s="3" t="s">
        <v>872</v>
      </c>
      <c r="BC240" s="3">
        <v>700060</v>
      </c>
      <c r="BD240" s="3" t="s">
        <v>284</v>
      </c>
      <c r="BE240" s="3" t="s">
        <v>873</v>
      </c>
      <c r="BF240" s="3" t="s">
        <v>144</v>
      </c>
      <c r="BG240" s="3" t="s">
        <v>337</v>
      </c>
      <c r="BH240" s="3">
        <v>10</v>
      </c>
      <c r="BI240" s="3">
        <v>7</v>
      </c>
      <c r="BJ240" s="3">
        <v>8</v>
      </c>
      <c r="BK240" s="3" t="s">
        <v>127</v>
      </c>
      <c r="BL240" s="3" t="s">
        <v>116</v>
      </c>
    </row>
    <row r="241" spans="1:64" ht="12.75" customHeight="1">
      <c r="A241" s="3">
        <v>187</v>
      </c>
      <c r="B241" s="3">
        <v>0</v>
      </c>
      <c r="C241" s="3">
        <v>0</v>
      </c>
      <c r="D241" s="3">
        <v>0</v>
      </c>
      <c r="E241" s="3">
        <v>0</v>
      </c>
      <c r="F241" s="3">
        <v>0</v>
      </c>
      <c r="G241" s="3">
        <v>0</v>
      </c>
      <c r="H241" s="3">
        <v>0</v>
      </c>
      <c r="I241" s="3">
        <v>0</v>
      </c>
      <c r="J241" s="3">
        <v>2240</v>
      </c>
      <c r="K241" s="3">
        <v>0</v>
      </c>
      <c r="L241" s="3">
        <v>0</v>
      </c>
      <c r="M241" s="3">
        <v>0</v>
      </c>
      <c r="N241" s="3">
        <v>0</v>
      </c>
      <c r="O241" s="3">
        <v>0</v>
      </c>
      <c r="P241" s="3">
        <v>0</v>
      </c>
      <c r="Q241" s="3">
        <v>0</v>
      </c>
      <c r="R241" s="3">
        <v>0</v>
      </c>
      <c r="S241" s="3">
        <v>0</v>
      </c>
      <c r="T241" s="3">
        <v>0</v>
      </c>
      <c r="U241" s="3">
        <v>0</v>
      </c>
      <c r="V241" s="3">
        <v>0</v>
      </c>
      <c r="W241" s="3">
        <v>0</v>
      </c>
      <c r="X241" s="3">
        <v>0</v>
      </c>
      <c r="Y241" s="3">
        <v>0</v>
      </c>
      <c r="Z241" s="3">
        <v>0</v>
      </c>
      <c r="AA241" s="3">
        <v>0</v>
      </c>
      <c r="AB241" s="3">
        <v>0</v>
      </c>
      <c r="AC241" s="3">
        <v>0</v>
      </c>
      <c r="AD241" s="3">
        <v>0</v>
      </c>
      <c r="AE241" s="4">
        <v>43693.067372685196</v>
      </c>
      <c r="AF241" s="4">
        <v>43693.067372685196</v>
      </c>
      <c r="AG241" s="3">
        <v>1</v>
      </c>
      <c r="AH241" s="3">
        <v>2</v>
      </c>
      <c r="AI241" s="3">
        <v>1</v>
      </c>
      <c r="AJ241" s="3" t="s">
        <v>104</v>
      </c>
      <c r="AK241" s="3">
        <v>5</v>
      </c>
      <c r="AL241" s="3">
        <v>0</v>
      </c>
      <c r="AM241" s="3">
        <v>0</v>
      </c>
      <c r="AN241" s="3">
        <v>1</v>
      </c>
      <c r="AO241" s="3">
        <v>0</v>
      </c>
      <c r="AP241" s="3">
        <v>0</v>
      </c>
      <c r="AQ241" s="3">
        <v>0</v>
      </c>
      <c r="AR241" s="3">
        <v>0</v>
      </c>
      <c r="AS241" s="3">
        <v>0</v>
      </c>
      <c r="AT241" s="3">
        <v>0</v>
      </c>
      <c r="AU241" s="3">
        <v>0</v>
      </c>
      <c r="AV241" s="3">
        <v>0</v>
      </c>
      <c r="AW241" s="3" t="s">
        <v>874</v>
      </c>
      <c r="AX241" s="3">
        <v>1</v>
      </c>
      <c r="AY241" s="3">
        <v>0</v>
      </c>
      <c r="AZ241" s="3"/>
      <c r="BA241" s="3">
        <v>0</v>
      </c>
      <c r="BB241" s="3" t="s">
        <v>875</v>
      </c>
      <c r="BC241" s="3">
        <v>621398</v>
      </c>
      <c r="BD241" s="3" t="s">
        <v>193</v>
      </c>
      <c r="BE241" s="3" t="s">
        <v>225</v>
      </c>
      <c r="BF241" s="3" t="s">
        <v>100</v>
      </c>
      <c r="BG241" s="3" t="s">
        <v>337</v>
      </c>
      <c r="BH241" s="3">
        <v>16</v>
      </c>
      <c r="BI241" s="3">
        <v>8</v>
      </c>
      <c r="BJ241" s="3">
        <v>0</v>
      </c>
      <c r="BK241" s="3" t="s">
        <v>102</v>
      </c>
      <c r="BL241" s="3" t="s">
        <v>130</v>
      </c>
    </row>
    <row r="242" spans="1:64" ht="12.75" customHeight="1">
      <c r="A242" s="3">
        <v>298</v>
      </c>
      <c r="B242" s="3">
        <v>0</v>
      </c>
      <c r="C242" s="3">
        <v>0</v>
      </c>
      <c r="D242" s="3">
        <v>0</v>
      </c>
      <c r="E242" s="3">
        <v>0</v>
      </c>
      <c r="F242" s="3">
        <v>0</v>
      </c>
      <c r="G242" s="3">
        <v>0</v>
      </c>
      <c r="H242" s="3">
        <v>0</v>
      </c>
      <c r="I242" s="3">
        <v>0</v>
      </c>
      <c r="J242" s="3">
        <v>941</v>
      </c>
      <c r="K242" s="3">
        <v>0</v>
      </c>
      <c r="L242" s="3">
        <v>0</v>
      </c>
      <c r="M242" s="3">
        <v>0</v>
      </c>
      <c r="N242" s="3">
        <v>0</v>
      </c>
      <c r="O242" s="3">
        <v>0</v>
      </c>
      <c r="P242" s="3">
        <v>0</v>
      </c>
      <c r="Q242" s="3">
        <v>0</v>
      </c>
      <c r="R242" s="3">
        <v>0</v>
      </c>
      <c r="S242" s="3">
        <v>0</v>
      </c>
      <c r="T242" s="3">
        <v>0</v>
      </c>
      <c r="U242" s="3">
        <v>0</v>
      </c>
      <c r="V242" s="3">
        <v>0</v>
      </c>
      <c r="W242" s="3">
        <v>0</v>
      </c>
      <c r="X242" s="3">
        <v>0</v>
      </c>
      <c r="Y242" s="3">
        <v>0</v>
      </c>
      <c r="Z242" s="3">
        <v>0</v>
      </c>
      <c r="AA242" s="3">
        <v>0</v>
      </c>
      <c r="AB242" s="3">
        <v>0</v>
      </c>
      <c r="AC242" s="3">
        <v>0</v>
      </c>
      <c r="AD242" s="3">
        <v>0</v>
      </c>
      <c r="AE242" s="4">
        <v>43693.373368055603</v>
      </c>
      <c r="AF242" s="4">
        <v>43693.373368055603</v>
      </c>
      <c r="AG242" s="3">
        <v>1</v>
      </c>
      <c r="AH242" s="3">
        <v>0</v>
      </c>
      <c r="AI242" s="3">
        <v>0</v>
      </c>
      <c r="AJ242" s="3"/>
      <c r="AK242" s="3">
        <v>5</v>
      </c>
      <c r="AL242" s="3">
        <v>0</v>
      </c>
      <c r="AM242" s="3">
        <v>1</v>
      </c>
      <c r="AN242" s="3">
        <v>0</v>
      </c>
      <c r="AO242" s="3">
        <v>0</v>
      </c>
      <c r="AP242" s="3">
        <v>0</v>
      </c>
      <c r="AQ242" s="3">
        <v>0</v>
      </c>
      <c r="AR242" s="3">
        <v>0</v>
      </c>
      <c r="AS242" s="3">
        <v>0</v>
      </c>
      <c r="AT242" s="3">
        <v>0</v>
      </c>
      <c r="AU242" s="3">
        <v>0</v>
      </c>
      <c r="AV242" s="3">
        <v>0</v>
      </c>
      <c r="AW242" s="3" t="s">
        <v>876</v>
      </c>
      <c r="AX242" s="3">
        <v>1</v>
      </c>
      <c r="AY242" s="3">
        <v>0</v>
      </c>
      <c r="AZ242" s="3"/>
      <c r="BA242" s="3">
        <v>0</v>
      </c>
      <c r="BB242" s="3"/>
      <c r="BC242" s="3">
        <v>621293</v>
      </c>
      <c r="BD242" s="3" t="s">
        <v>221</v>
      </c>
      <c r="BE242" s="3" t="s">
        <v>877</v>
      </c>
      <c r="BF242" s="3" t="s">
        <v>98</v>
      </c>
      <c r="BG242" s="3" t="s">
        <v>878</v>
      </c>
      <c r="BH242" s="3">
        <v>11</v>
      </c>
      <c r="BI242" s="3">
        <v>4</v>
      </c>
      <c r="BJ242" s="3">
        <v>7</v>
      </c>
      <c r="BK242" s="3" t="s">
        <v>102</v>
      </c>
      <c r="BL242" s="3" t="s">
        <v>110</v>
      </c>
    </row>
    <row r="243" spans="1:64" ht="12.75" customHeight="1">
      <c r="A243" s="3">
        <v>89</v>
      </c>
      <c r="B243" s="3">
        <v>0</v>
      </c>
      <c r="C243" s="3">
        <v>0</v>
      </c>
      <c r="D243" s="3">
        <v>0</v>
      </c>
      <c r="E243" s="3">
        <v>0</v>
      </c>
      <c r="F243" s="3">
        <v>0</v>
      </c>
      <c r="G243" s="3">
        <v>0</v>
      </c>
      <c r="H243" s="3">
        <v>0</v>
      </c>
      <c r="I243" s="3">
        <v>0</v>
      </c>
      <c r="J243" s="3">
        <v>2235</v>
      </c>
      <c r="K243" s="3">
        <v>0</v>
      </c>
      <c r="L243" s="3">
        <v>0</v>
      </c>
      <c r="M243" s="3">
        <v>0</v>
      </c>
      <c r="N243" s="3">
        <v>0</v>
      </c>
      <c r="O243" s="3">
        <v>0</v>
      </c>
      <c r="P243" s="3">
        <v>0</v>
      </c>
      <c r="Q243" s="3">
        <v>0</v>
      </c>
      <c r="R243" s="3">
        <v>0</v>
      </c>
      <c r="S243" s="3">
        <v>0</v>
      </c>
      <c r="T243" s="3">
        <v>0</v>
      </c>
      <c r="U243" s="3">
        <v>0</v>
      </c>
      <c r="V243" s="3">
        <v>0</v>
      </c>
      <c r="W243" s="3">
        <v>0</v>
      </c>
      <c r="X243" s="3">
        <v>0</v>
      </c>
      <c r="Y243" s="3">
        <v>0</v>
      </c>
      <c r="Z243" s="3">
        <v>0</v>
      </c>
      <c r="AA243" s="3">
        <v>0</v>
      </c>
      <c r="AB243" s="3">
        <v>0</v>
      </c>
      <c r="AC243" s="3">
        <v>0</v>
      </c>
      <c r="AD243" s="3">
        <v>0</v>
      </c>
      <c r="AE243" s="4">
        <v>43693.442488425899</v>
      </c>
      <c r="AF243" s="4">
        <v>43693.442488425899</v>
      </c>
      <c r="AG243" s="3">
        <v>1</v>
      </c>
      <c r="AH243" s="3">
        <v>0</v>
      </c>
      <c r="AI243" s="3">
        <v>0</v>
      </c>
      <c r="AJ243" s="3"/>
      <c r="AK243" s="3">
        <v>1</v>
      </c>
      <c r="AL243" s="3">
        <v>0</v>
      </c>
      <c r="AM243" s="3">
        <v>0</v>
      </c>
      <c r="AN243" s="3">
        <v>0</v>
      </c>
      <c r="AO243" s="3">
        <v>0</v>
      </c>
      <c r="AP243" s="3">
        <v>0</v>
      </c>
      <c r="AQ243" s="3">
        <v>0</v>
      </c>
      <c r="AR243" s="3">
        <v>0</v>
      </c>
      <c r="AS243" s="3">
        <v>0</v>
      </c>
      <c r="AT243" s="3">
        <v>0</v>
      </c>
      <c r="AU243" s="3">
        <v>0</v>
      </c>
      <c r="AV243" s="3">
        <v>0</v>
      </c>
      <c r="AW243" s="3"/>
      <c r="AX243" s="3">
        <v>1</v>
      </c>
      <c r="AY243" s="3">
        <v>0</v>
      </c>
      <c r="AZ243" s="3"/>
      <c r="BA243" s="3">
        <v>0</v>
      </c>
      <c r="BB243" s="3" t="s">
        <v>879</v>
      </c>
      <c r="BC243" s="3">
        <v>702599</v>
      </c>
      <c r="BD243" s="3" t="s">
        <v>124</v>
      </c>
      <c r="BE243" s="3" t="s">
        <v>880</v>
      </c>
      <c r="BF243" s="3" t="s">
        <v>144</v>
      </c>
      <c r="BG243" s="3" t="s">
        <v>337</v>
      </c>
      <c r="BH243" s="3">
        <v>11</v>
      </c>
      <c r="BI243" s="3">
        <v>4</v>
      </c>
      <c r="BJ243" s="3">
        <v>4</v>
      </c>
      <c r="BK243" s="3" t="s">
        <v>127</v>
      </c>
      <c r="BL243" s="3" t="s">
        <v>881</v>
      </c>
    </row>
    <row r="244" spans="1:64" ht="12.75" customHeight="1">
      <c r="A244" s="3">
        <v>297</v>
      </c>
      <c r="B244" s="3">
        <v>0</v>
      </c>
      <c r="C244" s="3">
        <v>0</v>
      </c>
      <c r="D244" s="3">
        <v>5</v>
      </c>
      <c r="E244" s="3">
        <v>0</v>
      </c>
      <c r="F244" s="3">
        <v>0</v>
      </c>
      <c r="G244" s="3">
        <v>0</v>
      </c>
      <c r="H244" s="3">
        <v>0</v>
      </c>
      <c r="I244" s="3">
        <v>0</v>
      </c>
      <c r="J244" s="3">
        <v>168</v>
      </c>
      <c r="K244" s="3">
        <v>0</v>
      </c>
      <c r="L244" s="3">
        <v>0</v>
      </c>
      <c r="M244" s="3">
        <v>0</v>
      </c>
      <c r="N244" s="3">
        <v>0</v>
      </c>
      <c r="O244" s="3">
        <v>0</v>
      </c>
      <c r="P244" s="3">
        <v>0</v>
      </c>
      <c r="Q244" s="3">
        <v>0</v>
      </c>
      <c r="R244" s="3">
        <v>0</v>
      </c>
      <c r="S244" s="3">
        <v>0</v>
      </c>
      <c r="T244" s="3">
        <v>0</v>
      </c>
      <c r="U244" s="3">
        <v>0</v>
      </c>
      <c r="V244" s="3">
        <v>0</v>
      </c>
      <c r="W244" s="3">
        <v>0</v>
      </c>
      <c r="X244" s="3">
        <v>0</v>
      </c>
      <c r="Y244" s="3">
        <v>0</v>
      </c>
      <c r="Z244" s="3">
        <v>0</v>
      </c>
      <c r="AA244" s="3">
        <v>0</v>
      </c>
      <c r="AB244" s="3">
        <v>0</v>
      </c>
      <c r="AC244" s="3">
        <v>0</v>
      </c>
      <c r="AD244" s="3">
        <v>0</v>
      </c>
      <c r="AE244" s="4">
        <v>43693.5074074074</v>
      </c>
      <c r="AF244" s="4">
        <v>43693.5074074074</v>
      </c>
      <c r="AG244" s="3">
        <v>1</v>
      </c>
      <c r="AH244" s="3">
        <v>2</v>
      </c>
      <c r="AI244" s="3">
        <v>1</v>
      </c>
      <c r="AJ244" s="3" t="s">
        <v>104</v>
      </c>
      <c r="AK244" s="3">
        <v>5</v>
      </c>
      <c r="AL244" s="3">
        <v>0</v>
      </c>
      <c r="AM244" s="3">
        <v>1</v>
      </c>
      <c r="AN244" s="3">
        <v>0</v>
      </c>
      <c r="AO244" s="3">
        <v>0</v>
      </c>
      <c r="AP244" s="3">
        <v>0</v>
      </c>
      <c r="AQ244" s="3">
        <v>0</v>
      </c>
      <c r="AR244" s="3">
        <v>0</v>
      </c>
      <c r="AS244" s="3">
        <v>0</v>
      </c>
      <c r="AT244" s="3">
        <v>0</v>
      </c>
      <c r="AU244" s="3">
        <v>0</v>
      </c>
      <c r="AV244" s="3">
        <v>0</v>
      </c>
      <c r="AW244" s="3"/>
      <c r="AX244" s="3">
        <v>1</v>
      </c>
      <c r="AY244" s="3">
        <v>0</v>
      </c>
      <c r="AZ244" s="3"/>
      <c r="BA244" s="3">
        <v>0</v>
      </c>
      <c r="BB244" s="3"/>
      <c r="BC244" s="3">
        <v>587215</v>
      </c>
      <c r="BD244" s="3" t="s">
        <v>324</v>
      </c>
      <c r="BE244" s="3" t="s">
        <v>882</v>
      </c>
      <c r="BF244" s="3" t="s">
        <v>132</v>
      </c>
      <c r="BG244" s="3" t="s">
        <v>883</v>
      </c>
      <c r="BH244" s="3">
        <v>24</v>
      </c>
      <c r="BI244" s="3">
        <v>0</v>
      </c>
      <c r="BJ244" s="3">
        <v>19</v>
      </c>
      <c r="BK244" s="3" t="s">
        <v>127</v>
      </c>
      <c r="BL244" s="3" t="s">
        <v>884</v>
      </c>
    </row>
    <row r="245" spans="1:64" ht="12.75" customHeight="1">
      <c r="A245" s="3">
        <v>265</v>
      </c>
      <c r="B245" s="3">
        <v>0</v>
      </c>
      <c r="C245" s="3">
        <v>0</v>
      </c>
      <c r="D245" s="3">
        <v>0</v>
      </c>
      <c r="E245" s="3">
        <v>0</v>
      </c>
      <c r="F245" s="3">
        <v>0</v>
      </c>
      <c r="G245" s="3">
        <v>0</v>
      </c>
      <c r="H245" s="3">
        <v>0</v>
      </c>
      <c r="I245" s="3">
        <v>0</v>
      </c>
      <c r="J245" s="3">
        <v>1271</v>
      </c>
      <c r="K245" s="3">
        <v>0</v>
      </c>
      <c r="L245" s="3">
        <v>0</v>
      </c>
      <c r="M245" s="3">
        <v>0</v>
      </c>
      <c r="N245" s="3">
        <v>0</v>
      </c>
      <c r="O245" s="3">
        <v>0</v>
      </c>
      <c r="P245" s="3">
        <v>0</v>
      </c>
      <c r="Q245" s="3">
        <v>0</v>
      </c>
      <c r="R245" s="3">
        <v>0</v>
      </c>
      <c r="S245" s="3">
        <v>0</v>
      </c>
      <c r="T245" s="3">
        <v>0</v>
      </c>
      <c r="U245" s="3">
        <v>0</v>
      </c>
      <c r="V245" s="3">
        <v>0</v>
      </c>
      <c r="W245" s="3">
        <v>0</v>
      </c>
      <c r="X245" s="3">
        <v>0</v>
      </c>
      <c r="Y245" s="3">
        <v>0</v>
      </c>
      <c r="Z245" s="3">
        <v>0</v>
      </c>
      <c r="AA245" s="3">
        <v>0</v>
      </c>
      <c r="AB245" s="3">
        <v>0</v>
      </c>
      <c r="AC245" s="3">
        <v>0</v>
      </c>
      <c r="AD245" s="3">
        <v>0</v>
      </c>
      <c r="AE245" s="4">
        <v>43693.507592592599</v>
      </c>
      <c r="AF245" s="4">
        <v>43693.507592592599</v>
      </c>
      <c r="AG245" s="3">
        <v>1</v>
      </c>
      <c r="AH245" s="3">
        <v>2</v>
      </c>
      <c r="AI245" s="3">
        <v>2</v>
      </c>
      <c r="AJ245" s="3" t="s">
        <v>111</v>
      </c>
      <c r="AK245" s="3">
        <v>5</v>
      </c>
      <c r="AL245" s="3">
        <v>0</v>
      </c>
      <c r="AM245" s="3">
        <v>1</v>
      </c>
      <c r="AN245" s="3">
        <v>0</v>
      </c>
      <c r="AO245" s="3">
        <v>0</v>
      </c>
      <c r="AP245" s="3">
        <v>0</v>
      </c>
      <c r="AQ245" s="3">
        <v>0</v>
      </c>
      <c r="AR245" s="3">
        <v>0</v>
      </c>
      <c r="AS245" s="3">
        <v>0</v>
      </c>
      <c r="AT245" s="3">
        <v>0</v>
      </c>
      <c r="AU245" s="3">
        <v>0</v>
      </c>
      <c r="AV245" s="3">
        <v>0</v>
      </c>
      <c r="AW245" s="3"/>
      <c r="AX245" s="3">
        <v>1</v>
      </c>
      <c r="AY245" s="3">
        <v>0</v>
      </c>
      <c r="AZ245" s="3"/>
      <c r="BA245" s="3">
        <v>0</v>
      </c>
      <c r="BB245" s="3"/>
      <c r="BC245" s="3">
        <v>596265</v>
      </c>
      <c r="BD245" s="3" t="s">
        <v>208</v>
      </c>
      <c r="BE245" s="3" t="s">
        <v>885</v>
      </c>
      <c r="BF245" s="3" t="s">
        <v>219</v>
      </c>
      <c r="BG245" s="3" t="s">
        <v>851</v>
      </c>
      <c r="BH245" s="3">
        <v>18</v>
      </c>
      <c r="BI245" s="3">
        <v>8</v>
      </c>
      <c r="BJ245" s="3">
        <v>25</v>
      </c>
      <c r="BK245" s="3" t="s">
        <v>127</v>
      </c>
      <c r="BL245" s="3" t="s">
        <v>123</v>
      </c>
    </row>
    <row r="246" spans="1:64" ht="12.75" customHeight="1">
      <c r="A246" s="3">
        <v>110</v>
      </c>
      <c r="B246" s="3">
        <v>0</v>
      </c>
      <c r="C246" s="3">
        <v>0</v>
      </c>
      <c r="D246" s="3">
        <v>0</v>
      </c>
      <c r="E246" s="3">
        <v>0</v>
      </c>
      <c r="F246" s="3">
        <v>0</v>
      </c>
      <c r="G246" s="3">
        <v>0</v>
      </c>
      <c r="H246" s="3">
        <v>0</v>
      </c>
      <c r="I246" s="3">
        <v>0</v>
      </c>
      <c r="J246" s="3">
        <v>897</v>
      </c>
      <c r="K246" s="3">
        <v>0</v>
      </c>
      <c r="L246" s="3">
        <v>0</v>
      </c>
      <c r="M246" s="3">
        <v>0</v>
      </c>
      <c r="N246" s="3">
        <v>0</v>
      </c>
      <c r="O246" s="3">
        <v>0</v>
      </c>
      <c r="P246" s="3">
        <v>0</v>
      </c>
      <c r="Q246" s="3">
        <v>0</v>
      </c>
      <c r="R246" s="3">
        <v>0</v>
      </c>
      <c r="S246" s="3">
        <v>0</v>
      </c>
      <c r="T246" s="3">
        <v>0</v>
      </c>
      <c r="U246" s="3">
        <v>0</v>
      </c>
      <c r="V246" s="3">
        <v>0</v>
      </c>
      <c r="W246" s="3">
        <v>0</v>
      </c>
      <c r="X246" s="3">
        <v>0</v>
      </c>
      <c r="Y246" s="3">
        <v>0</v>
      </c>
      <c r="Z246" s="3">
        <v>0</v>
      </c>
      <c r="AA246" s="3">
        <v>0</v>
      </c>
      <c r="AB246" s="3">
        <v>0</v>
      </c>
      <c r="AC246" s="3">
        <v>0</v>
      </c>
      <c r="AD246" s="3">
        <v>0</v>
      </c>
      <c r="AE246" s="4">
        <v>43693.544074074103</v>
      </c>
      <c r="AF246" s="4">
        <v>43693.544074074103</v>
      </c>
      <c r="AG246" s="3">
        <v>1</v>
      </c>
      <c r="AH246" s="3">
        <v>1</v>
      </c>
      <c r="AI246" s="3">
        <v>1</v>
      </c>
      <c r="AJ246" s="3" t="s">
        <v>886</v>
      </c>
      <c r="AK246" s="3">
        <v>5</v>
      </c>
      <c r="AL246" s="3">
        <v>5</v>
      </c>
      <c r="AM246" s="3">
        <v>0</v>
      </c>
      <c r="AN246" s="3">
        <v>0</v>
      </c>
      <c r="AO246" s="3">
        <v>0</v>
      </c>
      <c r="AP246" s="3">
        <v>0</v>
      </c>
      <c r="AQ246" s="3">
        <v>0</v>
      </c>
      <c r="AR246" s="3">
        <v>0</v>
      </c>
      <c r="AS246" s="3">
        <v>0</v>
      </c>
      <c r="AT246" s="3">
        <v>0</v>
      </c>
      <c r="AU246" s="3">
        <v>0</v>
      </c>
      <c r="AV246" s="3">
        <v>0</v>
      </c>
      <c r="AW246" s="3"/>
      <c r="AX246" s="3">
        <v>1</v>
      </c>
      <c r="AY246" s="3">
        <v>0</v>
      </c>
      <c r="AZ246" s="3"/>
      <c r="BA246" s="3">
        <v>0</v>
      </c>
      <c r="BB246" s="3" t="s">
        <v>887</v>
      </c>
      <c r="BC246" s="3">
        <v>591909</v>
      </c>
      <c r="BD246" s="3" t="s">
        <v>148</v>
      </c>
      <c r="BE246" s="3" t="s">
        <v>561</v>
      </c>
      <c r="BF246" s="3" t="s">
        <v>403</v>
      </c>
      <c r="BG246" s="3" t="s">
        <v>534</v>
      </c>
      <c r="BH246" s="3">
        <v>19</v>
      </c>
      <c r="BI246" s="3">
        <v>8</v>
      </c>
      <c r="BJ246" s="3">
        <v>29</v>
      </c>
      <c r="BK246" s="3" t="s">
        <v>127</v>
      </c>
      <c r="BL246" s="3" t="s">
        <v>130</v>
      </c>
    </row>
    <row r="247" spans="1:64" ht="12.75" customHeight="1">
      <c r="A247" s="3">
        <v>132</v>
      </c>
      <c r="B247" s="3">
        <v>0</v>
      </c>
      <c r="C247" s="3">
        <v>0</v>
      </c>
      <c r="D247" s="3">
        <v>0</v>
      </c>
      <c r="E247" s="3">
        <v>0</v>
      </c>
      <c r="F247" s="3">
        <v>0</v>
      </c>
      <c r="G247" s="3">
        <v>0</v>
      </c>
      <c r="H247" s="3">
        <v>0</v>
      </c>
      <c r="I247" s="3">
        <v>0</v>
      </c>
      <c r="J247" s="3">
        <v>2153</v>
      </c>
      <c r="K247" s="3">
        <v>0</v>
      </c>
      <c r="L247" s="3">
        <v>0</v>
      </c>
      <c r="M247" s="3">
        <v>0</v>
      </c>
      <c r="N247" s="3">
        <v>0</v>
      </c>
      <c r="O247" s="3">
        <v>0</v>
      </c>
      <c r="P247" s="3">
        <v>0</v>
      </c>
      <c r="Q247" s="3">
        <v>0</v>
      </c>
      <c r="R247" s="3">
        <v>0</v>
      </c>
      <c r="S247" s="3">
        <v>0</v>
      </c>
      <c r="T247" s="3">
        <v>0</v>
      </c>
      <c r="U247" s="3">
        <v>0</v>
      </c>
      <c r="V247" s="3">
        <v>0</v>
      </c>
      <c r="W247" s="3">
        <v>0</v>
      </c>
      <c r="X247" s="3">
        <v>0</v>
      </c>
      <c r="Y247" s="3">
        <v>0</v>
      </c>
      <c r="Z247" s="3">
        <v>0</v>
      </c>
      <c r="AA247" s="3">
        <v>0</v>
      </c>
      <c r="AB247" s="3">
        <v>0</v>
      </c>
      <c r="AC247" s="3">
        <v>0</v>
      </c>
      <c r="AD247" s="3">
        <v>0</v>
      </c>
      <c r="AE247" s="4">
        <v>43693.560706018499</v>
      </c>
      <c r="AF247" s="4">
        <v>43693.560706018499</v>
      </c>
      <c r="AG247" s="3">
        <v>1</v>
      </c>
      <c r="AH247" s="3">
        <v>1</v>
      </c>
      <c r="AI247" s="3">
        <v>0</v>
      </c>
      <c r="AJ247" s="3" t="s">
        <v>104</v>
      </c>
      <c r="AK247" s="3">
        <v>5</v>
      </c>
      <c r="AL247" s="3">
        <v>0</v>
      </c>
      <c r="AM247" s="3">
        <v>0</v>
      </c>
      <c r="AN247" s="3">
        <v>0</v>
      </c>
      <c r="AO247" s="3">
        <v>0</v>
      </c>
      <c r="AP247" s="3">
        <v>0</v>
      </c>
      <c r="AQ247" s="3">
        <v>0</v>
      </c>
      <c r="AR247" s="3">
        <v>0</v>
      </c>
      <c r="AS247" s="3">
        <v>0</v>
      </c>
      <c r="AT247" s="3">
        <v>0</v>
      </c>
      <c r="AU247" s="3">
        <v>0</v>
      </c>
      <c r="AV247" s="3">
        <v>0</v>
      </c>
      <c r="AW247" s="3" t="s">
        <v>888</v>
      </c>
      <c r="AX247" s="3">
        <v>1</v>
      </c>
      <c r="AY247" s="3">
        <v>0</v>
      </c>
      <c r="AZ247" s="3"/>
      <c r="BA247" s="3">
        <v>0</v>
      </c>
      <c r="BB247" s="3" t="s">
        <v>889</v>
      </c>
      <c r="BC247" s="3">
        <v>611006</v>
      </c>
      <c r="BD247" s="3" t="s">
        <v>141</v>
      </c>
      <c r="BE247" s="3" t="s">
        <v>890</v>
      </c>
      <c r="BF247" s="3" t="s">
        <v>98</v>
      </c>
      <c r="BG247" s="3" t="s">
        <v>337</v>
      </c>
      <c r="BH247" s="3">
        <v>20</v>
      </c>
      <c r="BI247" s="3">
        <v>8</v>
      </c>
      <c r="BJ247" s="3">
        <v>8</v>
      </c>
      <c r="BK247" s="3" t="s">
        <v>102</v>
      </c>
      <c r="BL247" s="3" t="s">
        <v>304</v>
      </c>
    </row>
    <row r="248" spans="1:64" ht="12.75" customHeight="1">
      <c r="A248" s="3">
        <v>130</v>
      </c>
      <c r="B248" s="3">
        <v>0</v>
      </c>
      <c r="C248" s="3">
        <v>0</v>
      </c>
      <c r="D248" s="3">
        <v>0</v>
      </c>
      <c r="E248" s="3">
        <v>0</v>
      </c>
      <c r="F248" s="3">
        <v>0</v>
      </c>
      <c r="G248" s="3">
        <v>0</v>
      </c>
      <c r="H248" s="3">
        <v>0</v>
      </c>
      <c r="I248" s="3">
        <v>0</v>
      </c>
      <c r="J248" s="3">
        <v>2202</v>
      </c>
      <c r="K248" s="3">
        <v>0</v>
      </c>
      <c r="L248" s="3">
        <v>0</v>
      </c>
      <c r="M248" s="3">
        <v>0</v>
      </c>
      <c r="N248" s="3">
        <v>0</v>
      </c>
      <c r="O248" s="3">
        <v>0</v>
      </c>
      <c r="P248" s="3">
        <v>0</v>
      </c>
      <c r="Q248" s="3">
        <v>0</v>
      </c>
      <c r="R248" s="3">
        <v>0</v>
      </c>
      <c r="S248" s="3">
        <v>0</v>
      </c>
      <c r="T248" s="3">
        <v>0</v>
      </c>
      <c r="U248" s="3">
        <v>0</v>
      </c>
      <c r="V248" s="3">
        <v>0</v>
      </c>
      <c r="W248" s="3">
        <v>0</v>
      </c>
      <c r="X248" s="3">
        <v>0</v>
      </c>
      <c r="Y248" s="3">
        <v>0</v>
      </c>
      <c r="Z248" s="3">
        <v>0</v>
      </c>
      <c r="AA248" s="3">
        <v>0</v>
      </c>
      <c r="AB248" s="3">
        <v>0</v>
      </c>
      <c r="AC248" s="3">
        <v>0</v>
      </c>
      <c r="AD248" s="3">
        <v>0</v>
      </c>
      <c r="AE248" s="4">
        <v>43693.562557870398</v>
      </c>
      <c r="AF248" s="4">
        <v>43693.562557870398</v>
      </c>
      <c r="AG248" s="3">
        <v>1</v>
      </c>
      <c r="AH248" s="3">
        <v>1</v>
      </c>
      <c r="AI248" s="3">
        <v>0</v>
      </c>
      <c r="AJ248" s="3" t="s">
        <v>104</v>
      </c>
      <c r="AK248" s="3">
        <v>5</v>
      </c>
      <c r="AL248" s="3">
        <v>0</v>
      </c>
      <c r="AM248" s="3">
        <v>0</v>
      </c>
      <c r="AN248" s="3">
        <v>0</v>
      </c>
      <c r="AO248" s="3">
        <v>0</v>
      </c>
      <c r="AP248" s="3">
        <v>0</v>
      </c>
      <c r="AQ248" s="3">
        <v>0</v>
      </c>
      <c r="AR248" s="3">
        <v>0</v>
      </c>
      <c r="AS248" s="3">
        <v>0</v>
      </c>
      <c r="AT248" s="3">
        <v>0</v>
      </c>
      <c r="AU248" s="3">
        <v>0</v>
      </c>
      <c r="AV248" s="3">
        <v>0</v>
      </c>
      <c r="AW248" s="3" t="s">
        <v>888</v>
      </c>
      <c r="AX248" s="3">
        <v>1</v>
      </c>
      <c r="AY248" s="3">
        <v>0</v>
      </c>
      <c r="AZ248" s="3"/>
      <c r="BA248" s="3">
        <v>0</v>
      </c>
      <c r="BB248" s="3" t="s">
        <v>889</v>
      </c>
      <c r="BC248" s="3">
        <v>615205</v>
      </c>
      <c r="BD248" s="3" t="s">
        <v>829</v>
      </c>
      <c r="BE248" s="3" t="s">
        <v>891</v>
      </c>
      <c r="BF248" s="3" t="s">
        <v>141</v>
      </c>
      <c r="BG248" s="3" t="s">
        <v>337</v>
      </c>
      <c r="BH248" s="3">
        <v>19</v>
      </c>
      <c r="BI248" s="3">
        <v>10</v>
      </c>
      <c r="BJ248" s="3">
        <v>29</v>
      </c>
      <c r="BK248" s="3" t="s">
        <v>127</v>
      </c>
      <c r="BL248" s="3" t="s">
        <v>124</v>
      </c>
    </row>
    <row r="249" spans="1:64" ht="12.75" customHeight="1">
      <c r="A249" s="3">
        <v>300</v>
      </c>
      <c r="B249" s="3">
        <v>0</v>
      </c>
      <c r="C249" s="3">
        <v>0</v>
      </c>
      <c r="D249" s="3">
        <v>0</v>
      </c>
      <c r="E249" s="3">
        <v>0</v>
      </c>
      <c r="F249" s="3">
        <v>0</v>
      </c>
      <c r="G249" s="3">
        <v>0</v>
      </c>
      <c r="H249" s="3">
        <v>0</v>
      </c>
      <c r="I249" s="3">
        <v>0</v>
      </c>
      <c r="J249" s="3">
        <v>2141</v>
      </c>
      <c r="K249" s="3">
        <v>0</v>
      </c>
      <c r="L249" s="3">
        <v>0</v>
      </c>
      <c r="M249" s="3">
        <v>0</v>
      </c>
      <c r="N249" s="3">
        <v>0</v>
      </c>
      <c r="O249" s="3">
        <v>0</v>
      </c>
      <c r="P249" s="3">
        <v>0</v>
      </c>
      <c r="Q249" s="3">
        <v>0</v>
      </c>
      <c r="R249" s="3">
        <v>0</v>
      </c>
      <c r="S249" s="3">
        <v>0</v>
      </c>
      <c r="T249" s="3">
        <v>0</v>
      </c>
      <c r="U249" s="3">
        <v>0</v>
      </c>
      <c r="V249" s="3">
        <v>0</v>
      </c>
      <c r="W249" s="3">
        <v>0</v>
      </c>
      <c r="X249" s="3">
        <v>0</v>
      </c>
      <c r="Y249" s="3">
        <v>0</v>
      </c>
      <c r="Z249" s="3">
        <v>0</v>
      </c>
      <c r="AA249" s="3">
        <v>0</v>
      </c>
      <c r="AB249" s="3">
        <v>0</v>
      </c>
      <c r="AC249" s="3">
        <v>0</v>
      </c>
      <c r="AD249" s="3">
        <v>0</v>
      </c>
      <c r="AE249" s="4">
        <v>43693.5770023148</v>
      </c>
      <c r="AF249" s="4">
        <v>43693.5770023148</v>
      </c>
      <c r="AG249" s="3">
        <v>1</v>
      </c>
      <c r="AH249" s="3">
        <v>1</v>
      </c>
      <c r="AI249" s="3">
        <v>3</v>
      </c>
      <c r="AJ249" s="3" t="s">
        <v>892</v>
      </c>
      <c r="AK249" s="3">
        <v>5</v>
      </c>
      <c r="AL249" s="3">
        <v>2</v>
      </c>
      <c r="AM249" s="3">
        <v>0</v>
      </c>
      <c r="AN249" s="3">
        <v>0</v>
      </c>
      <c r="AO249" s="3">
        <v>0</v>
      </c>
      <c r="AP249" s="3">
        <v>0</v>
      </c>
      <c r="AQ249" s="3">
        <v>0</v>
      </c>
      <c r="AR249" s="3">
        <v>0</v>
      </c>
      <c r="AS249" s="3">
        <v>0</v>
      </c>
      <c r="AT249" s="3">
        <v>0</v>
      </c>
      <c r="AU249" s="3">
        <v>0</v>
      </c>
      <c r="AV249" s="3">
        <v>0</v>
      </c>
      <c r="AW249" s="3" t="s">
        <v>893</v>
      </c>
      <c r="AX249" s="3">
        <v>1</v>
      </c>
      <c r="AY249" s="3">
        <v>0</v>
      </c>
      <c r="AZ249" s="3"/>
      <c r="BA249" s="3">
        <v>0</v>
      </c>
      <c r="BB249" s="3" t="s">
        <v>894</v>
      </c>
      <c r="BC249" s="3">
        <v>619272</v>
      </c>
      <c r="BD249" s="3" t="s">
        <v>103</v>
      </c>
      <c r="BE249" s="3" t="s">
        <v>895</v>
      </c>
      <c r="BF249" s="3" t="s">
        <v>100</v>
      </c>
      <c r="BG249" s="3" t="s">
        <v>337</v>
      </c>
      <c r="BH249" s="3">
        <v>12</v>
      </c>
      <c r="BI249" s="3">
        <v>6</v>
      </c>
      <c r="BJ249" s="3">
        <v>14</v>
      </c>
      <c r="BK249" s="3" t="s">
        <v>127</v>
      </c>
      <c r="BL249" s="3" t="s">
        <v>238</v>
      </c>
    </row>
    <row r="250" spans="1:64" ht="12.75" customHeight="1">
      <c r="A250" s="3">
        <v>109</v>
      </c>
      <c r="B250" s="3">
        <v>0</v>
      </c>
      <c r="C250" s="3">
        <v>0</v>
      </c>
      <c r="D250" s="3">
        <v>0</v>
      </c>
      <c r="E250" s="3">
        <v>0</v>
      </c>
      <c r="F250" s="3">
        <v>0</v>
      </c>
      <c r="G250" s="3">
        <v>0</v>
      </c>
      <c r="H250" s="3">
        <v>0</v>
      </c>
      <c r="I250" s="3">
        <v>0</v>
      </c>
      <c r="J250" s="3">
        <v>2</v>
      </c>
      <c r="K250" s="3">
        <v>0</v>
      </c>
      <c r="L250" s="3">
        <v>0</v>
      </c>
      <c r="M250" s="3">
        <v>0</v>
      </c>
      <c r="N250" s="3">
        <v>0</v>
      </c>
      <c r="O250" s="3">
        <v>0</v>
      </c>
      <c r="P250" s="3">
        <v>0</v>
      </c>
      <c r="Q250" s="3">
        <v>0</v>
      </c>
      <c r="R250" s="3">
        <v>0</v>
      </c>
      <c r="S250" s="3">
        <v>0</v>
      </c>
      <c r="T250" s="3">
        <v>0</v>
      </c>
      <c r="U250" s="3">
        <v>0</v>
      </c>
      <c r="V250" s="3">
        <v>0</v>
      </c>
      <c r="W250" s="3">
        <v>0</v>
      </c>
      <c r="X250" s="3">
        <v>0</v>
      </c>
      <c r="Y250" s="3">
        <v>0</v>
      </c>
      <c r="Z250" s="3">
        <v>0</v>
      </c>
      <c r="AA250" s="3">
        <v>0</v>
      </c>
      <c r="AB250" s="3">
        <v>0</v>
      </c>
      <c r="AC250" s="3">
        <v>0</v>
      </c>
      <c r="AD250" s="3">
        <v>0</v>
      </c>
      <c r="AE250" s="4">
        <v>43693.610740740703</v>
      </c>
      <c r="AF250" s="4">
        <v>43693.610740740703</v>
      </c>
      <c r="AG250" s="3">
        <v>1</v>
      </c>
      <c r="AH250" s="3">
        <v>1</v>
      </c>
      <c r="AI250" s="3">
        <v>4</v>
      </c>
      <c r="AJ250" s="3" t="s">
        <v>368</v>
      </c>
      <c r="AK250" s="3">
        <v>5</v>
      </c>
      <c r="AL250" s="3">
        <v>0</v>
      </c>
      <c r="AM250" s="3">
        <v>0</v>
      </c>
      <c r="AN250" s="3">
        <v>0</v>
      </c>
      <c r="AO250" s="3">
        <v>0</v>
      </c>
      <c r="AP250" s="3">
        <v>0</v>
      </c>
      <c r="AQ250" s="3">
        <v>0</v>
      </c>
      <c r="AR250" s="3">
        <v>0</v>
      </c>
      <c r="AS250" s="3">
        <v>0</v>
      </c>
      <c r="AT250" s="3">
        <v>0</v>
      </c>
      <c r="AU250" s="3">
        <v>0</v>
      </c>
      <c r="AV250" s="3">
        <v>0</v>
      </c>
      <c r="AW250" s="3"/>
      <c r="AX250" s="3">
        <v>1</v>
      </c>
      <c r="AY250" s="3">
        <v>0</v>
      </c>
      <c r="AZ250" s="3"/>
      <c r="BA250" s="3">
        <v>0</v>
      </c>
      <c r="BB250" s="3" t="s">
        <v>896</v>
      </c>
      <c r="BC250" s="3">
        <v>602990</v>
      </c>
      <c r="BD250" s="3" t="s">
        <v>897</v>
      </c>
      <c r="BE250" s="3" t="s">
        <v>898</v>
      </c>
      <c r="BF250" s="3" t="s">
        <v>899</v>
      </c>
      <c r="BG250" s="3" t="s">
        <v>900</v>
      </c>
      <c r="BH250" s="3">
        <v>16</v>
      </c>
      <c r="BI250" s="3">
        <v>0</v>
      </c>
      <c r="BJ250" s="3">
        <v>0</v>
      </c>
      <c r="BK250" s="3" t="s">
        <v>127</v>
      </c>
      <c r="BL250" s="3" t="s">
        <v>901</v>
      </c>
    </row>
    <row r="251" spans="1:64" ht="12.75" customHeight="1">
      <c r="A251" s="3">
        <v>303</v>
      </c>
      <c r="B251" s="3">
        <v>0</v>
      </c>
      <c r="C251" s="3">
        <v>0</v>
      </c>
      <c r="D251" s="3">
        <v>0</v>
      </c>
      <c r="E251" s="3">
        <v>0</v>
      </c>
      <c r="F251" s="3">
        <v>0</v>
      </c>
      <c r="G251" s="3">
        <v>0</v>
      </c>
      <c r="H251" s="3">
        <v>0</v>
      </c>
      <c r="I251" s="3">
        <v>0</v>
      </c>
      <c r="J251" s="3">
        <v>2241</v>
      </c>
      <c r="K251" s="3">
        <v>0</v>
      </c>
      <c r="L251" s="3">
        <v>0</v>
      </c>
      <c r="M251" s="3">
        <v>0</v>
      </c>
      <c r="N251" s="3">
        <v>0</v>
      </c>
      <c r="O251" s="3">
        <v>0</v>
      </c>
      <c r="P251" s="3">
        <v>0</v>
      </c>
      <c r="Q251" s="3">
        <v>0</v>
      </c>
      <c r="R251" s="3">
        <v>0</v>
      </c>
      <c r="S251" s="3">
        <v>0</v>
      </c>
      <c r="T251" s="3">
        <v>0</v>
      </c>
      <c r="U251" s="3">
        <v>0</v>
      </c>
      <c r="V251" s="3">
        <v>0</v>
      </c>
      <c r="W251" s="3">
        <v>0</v>
      </c>
      <c r="X251" s="3">
        <v>0</v>
      </c>
      <c r="Y251" s="3">
        <v>0</v>
      </c>
      <c r="Z251" s="3">
        <v>0</v>
      </c>
      <c r="AA251" s="3">
        <v>0</v>
      </c>
      <c r="AB251" s="3">
        <v>0</v>
      </c>
      <c r="AC251" s="3">
        <v>0</v>
      </c>
      <c r="AD251" s="3">
        <v>0</v>
      </c>
      <c r="AE251" s="4">
        <v>43693.6170949074</v>
      </c>
      <c r="AF251" s="4">
        <v>43693.6170949074</v>
      </c>
      <c r="AG251" s="3">
        <v>1</v>
      </c>
      <c r="AH251" s="3">
        <v>1</v>
      </c>
      <c r="AI251" s="3">
        <v>1</v>
      </c>
      <c r="AJ251" s="3" t="s">
        <v>104</v>
      </c>
      <c r="AK251" s="3">
        <v>5</v>
      </c>
      <c r="AL251" s="3">
        <v>5</v>
      </c>
      <c r="AM251" s="3">
        <v>0</v>
      </c>
      <c r="AN251" s="3">
        <v>0</v>
      </c>
      <c r="AO251" s="3">
        <v>0</v>
      </c>
      <c r="AP251" s="3">
        <v>0</v>
      </c>
      <c r="AQ251" s="3">
        <v>0</v>
      </c>
      <c r="AR251" s="3">
        <v>0</v>
      </c>
      <c r="AS251" s="3">
        <v>0</v>
      </c>
      <c r="AT251" s="3">
        <v>0</v>
      </c>
      <c r="AU251" s="3">
        <v>0</v>
      </c>
      <c r="AV251" s="3">
        <v>0</v>
      </c>
      <c r="AW251" s="3" t="s">
        <v>902</v>
      </c>
      <c r="AX251" s="3">
        <v>1</v>
      </c>
      <c r="AY251" s="3">
        <v>0</v>
      </c>
      <c r="AZ251" s="3"/>
      <c r="BA251" s="3">
        <v>0</v>
      </c>
      <c r="BB251" s="3" t="s">
        <v>903</v>
      </c>
      <c r="BC251" s="3">
        <v>224039</v>
      </c>
      <c r="BD251" s="3" t="s">
        <v>380</v>
      </c>
      <c r="BE251" s="3" t="s">
        <v>904</v>
      </c>
      <c r="BF251" s="3" t="s">
        <v>144</v>
      </c>
      <c r="BG251" s="3" t="s">
        <v>337</v>
      </c>
      <c r="BH251" s="3">
        <v>11</v>
      </c>
      <c r="BI251" s="3">
        <v>5</v>
      </c>
      <c r="BJ251" s="3">
        <v>8</v>
      </c>
      <c r="BK251" s="3" t="s">
        <v>425</v>
      </c>
      <c r="BL251" s="3" t="s">
        <v>905</v>
      </c>
    </row>
    <row r="252" spans="1:64" ht="12.75" customHeight="1">
      <c r="A252" s="3">
        <v>12</v>
      </c>
      <c r="B252" s="3">
        <v>0</v>
      </c>
      <c r="C252" s="3">
        <v>0</v>
      </c>
      <c r="D252" s="3">
        <v>0</v>
      </c>
      <c r="E252" s="3">
        <v>0</v>
      </c>
      <c r="F252" s="3">
        <v>0</v>
      </c>
      <c r="G252" s="3">
        <v>0</v>
      </c>
      <c r="H252" s="3">
        <v>0</v>
      </c>
      <c r="I252" s="3">
        <v>0</v>
      </c>
      <c r="J252" s="3">
        <v>606</v>
      </c>
      <c r="K252" s="3">
        <v>0</v>
      </c>
      <c r="L252" s="3">
        <v>0</v>
      </c>
      <c r="M252" s="3">
        <v>0</v>
      </c>
      <c r="N252" s="3">
        <v>0</v>
      </c>
      <c r="O252" s="3">
        <v>0</v>
      </c>
      <c r="P252" s="3">
        <v>0</v>
      </c>
      <c r="Q252" s="3">
        <v>0</v>
      </c>
      <c r="R252" s="3">
        <v>0</v>
      </c>
      <c r="S252" s="3">
        <v>0</v>
      </c>
      <c r="T252" s="3">
        <v>0</v>
      </c>
      <c r="U252" s="3">
        <v>0</v>
      </c>
      <c r="V252" s="3">
        <v>0</v>
      </c>
      <c r="W252" s="3">
        <v>0</v>
      </c>
      <c r="X252" s="3">
        <v>0</v>
      </c>
      <c r="Y252" s="3">
        <v>0</v>
      </c>
      <c r="Z252" s="3">
        <v>0</v>
      </c>
      <c r="AA252" s="3">
        <v>0</v>
      </c>
      <c r="AB252" s="3">
        <v>0</v>
      </c>
      <c r="AC252" s="3">
        <v>0</v>
      </c>
      <c r="AD252" s="3">
        <v>0</v>
      </c>
      <c r="AE252" s="4">
        <v>43693.634756944397</v>
      </c>
      <c r="AF252" s="4">
        <v>43693.634756944397</v>
      </c>
      <c r="AG252" s="3">
        <v>1</v>
      </c>
      <c r="AH252" s="3">
        <v>1</v>
      </c>
      <c r="AI252" s="3">
        <v>1</v>
      </c>
      <c r="AJ252" s="3" t="s">
        <v>111</v>
      </c>
      <c r="AK252" s="3">
        <v>5</v>
      </c>
      <c r="AL252" s="3">
        <v>5</v>
      </c>
      <c r="AM252" s="3">
        <v>1</v>
      </c>
      <c r="AN252" s="3">
        <v>0</v>
      </c>
      <c r="AO252" s="3">
        <v>0</v>
      </c>
      <c r="AP252" s="3">
        <v>0</v>
      </c>
      <c r="AQ252" s="3">
        <v>0</v>
      </c>
      <c r="AR252" s="3">
        <v>0</v>
      </c>
      <c r="AS252" s="3">
        <v>0</v>
      </c>
      <c r="AT252" s="3">
        <v>0</v>
      </c>
      <c r="AU252" s="3">
        <v>0</v>
      </c>
      <c r="AV252" s="3">
        <v>0</v>
      </c>
      <c r="AW252" s="3"/>
      <c r="AX252" s="3">
        <v>1</v>
      </c>
      <c r="AY252" s="3">
        <v>0</v>
      </c>
      <c r="AZ252" s="3"/>
      <c r="BA252" s="3">
        <v>0</v>
      </c>
      <c r="BB252" s="3"/>
      <c r="BC252" s="3">
        <v>209073</v>
      </c>
      <c r="BD252" s="3" t="s">
        <v>238</v>
      </c>
      <c r="BE252" s="3" t="s">
        <v>906</v>
      </c>
      <c r="BF252" s="3" t="s">
        <v>145</v>
      </c>
      <c r="BG252" s="3" t="s">
        <v>466</v>
      </c>
      <c r="BH252" s="3">
        <v>14</v>
      </c>
      <c r="BI252" s="3">
        <v>4</v>
      </c>
      <c r="BJ252" s="3">
        <v>0</v>
      </c>
      <c r="BK252" s="3" t="s">
        <v>172</v>
      </c>
      <c r="BL252" s="3" t="s">
        <v>134</v>
      </c>
    </row>
    <row r="253" spans="1:64" ht="12.75" customHeight="1">
      <c r="A253" s="3">
        <v>216</v>
      </c>
      <c r="B253" s="3">
        <v>0</v>
      </c>
      <c r="C253" s="3">
        <v>2</v>
      </c>
      <c r="D253" s="3">
        <v>2</v>
      </c>
      <c r="E253" s="3">
        <v>0</v>
      </c>
      <c r="F253" s="3">
        <v>0</v>
      </c>
      <c r="G253" s="3">
        <v>0</v>
      </c>
      <c r="H253" s="3">
        <v>0</v>
      </c>
      <c r="I253" s="3">
        <v>0</v>
      </c>
      <c r="J253" s="3">
        <v>1574</v>
      </c>
      <c r="K253" s="3">
        <v>0</v>
      </c>
      <c r="L253" s="3">
        <v>0</v>
      </c>
      <c r="M253" s="3">
        <v>0</v>
      </c>
      <c r="N253" s="3">
        <v>0</v>
      </c>
      <c r="O253" s="3">
        <v>0</v>
      </c>
      <c r="P253" s="3">
        <v>0</v>
      </c>
      <c r="Q253" s="3">
        <v>0</v>
      </c>
      <c r="R253" s="3">
        <v>0</v>
      </c>
      <c r="S253" s="3">
        <v>0</v>
      </c>
      <c r="T253" s="3">
        <v>0</v>
      </c>
      <c r="U253" s="3">
        <v>0</v>
      </c>
      <c r="V253" s="3">
        <v>0</v>
      </c>
      <c r="W253" s="3">
        <v>0</v>
      </c>
      <c r="X253" s="3">
        <v>0</v>
      </c>
      <c r="Y253" s="3">
        <v>0</v>
      </c>
      <c r="Z253" s="3">
        <v>0</v>
      </c>
      <c r="AA253" s="3">
        <v>0</v>
      </c>
      <c r="AB253" s="3">
        <v>0</v>
      </c>
      <c r="AC253" s="3">
        <v>0</v>
      </c>
      <c r="AD253" s="3">
        <v>0</v>
      </c>
      <c r="AE253" s="4">
        <v>43693.637754629599</v>
      </c>
      <c r="AF253" s="4">
        <v>43693.637754629599</v>
      </c>
      <c r="AG253" s="3">
        <v>1</v>
      </c>
      <c r="AH253" s="3">
        <v>1</v>
      </c>
      <c r="AI253" s="3">
        <v>1</v>
      </c>
      <c r="AJ253" s="3" t="s">
        <v>907</v>
      </c>
      <c r="AK253" s="3">
        <v>2</v>
      </c>
      <c r="AL253" s="3">
        <v>2</v>
      </c>
      <c r="AM253" s="3">
        <v>0</v>
      </c>
      <c r="AN253" s="3">
        <v>1</v>
      </c>
      <c r="AO253" s="3">
        <v>0</v>
      </c>
      <c r="AP253" s="3">
        <v>0</v>
      </c>
      <c r="AQ253" s="3">
        <v>0</v>
      </c>
      <c r="AR253" s="3">
        <v>0</v>
      </c>
      <c r="AS253" s="3">
        <v>0</v>
      </c>
      <c r="AT253" s="3">
        <v>0</v>
      </c>
      <c r="AU253" s="3">
        <v>0</v>
      </c>
      <c r="AV253" s="3">
        <v>0</v>
      </c>
      <c r="AW253" s="3"/>
      <c r="AX253" s="3">
        <v>1</v>
      </c>
      <c r="AY253" s="3">
        <v>0</v>
      </c>
      <c r="AZ253" s="3"/>
      <c r="BA253" s="3">
        <v>0</v>
      </c>
      <c r="BB253" s="3" t="s">
        <v>908</v>
      </c>
      <c r="BC253" s="3">
        <v>619170</v>
      </c>
      <c r="BD253" s="3" t="s">
        <v>364</v>
      </c>
      <c r="BE253" s="3" t="s">
        <v>909</v>
      </c>
      <c r="BF253" s="3" t="s">
        <v>132</v>
      </c>
      <c r="BG253" s="3" t="s">
        <v>910</v>
      </c>
      <c r="BH253" s="3">
        <v>12</v>
      </c>
      <c r="BI253" s="3">
        <v>7</v>
      </c>
      <c r="BJ253" s="3">
        <v>6</v>
      </c>
      <c r="BK253" s="3" t="s">
        <v>127</v>
      </c>
      <c r="BL253" s="3" t="s">
        <v>179</v>
      </c>
    </row>
    <row r="254" spans="1:64" ht="12.75" customHeight="1">
      <c r="A254" s="3">
        <v>305</v>
      </c>
      <c r="B254" s="3">
        <v>0</v>
      </c>
      <c r="C254" s="3">
        <v>0</v>
      </c>
      <c r="D254" s="3">
        <v>0</v>
      </c>
      <c r="E254" s="3">
        <v>0</v>
      </c>
      <c r="F254" s="3">
        <v>0</v>
      </c>
      <c r="G254" s="3">
        <v>0</v>
      </c>
      <c r="H254" s="3">
        <v>0</v>
      </c>
      <c r="I254" s="3">
        <v>0</v>
      </c>
      <c r="J254" s="3">
        <v>2158</v>
      </c>
      <c r="K254" s="3">
        <v>0</v>
      </c>
      <c r="L254" s="3">
        <v>0</v>
      </c>
      <c r="M254" s="3">
        <v>0</v>
      </c>
      <c r="N254" s="3">
        <v>0</v>
      </c>
      <c r="O254" s="3">
        <v>0</v>
      </c>
      <c r="P254" s="3">
        <v>0</v>
      </c>
      <c r="Q254" s="3">
        <v>0</v>
      </c>
      <c r="R254" s="3">
        <v>0</v>
      </c>
      <c r="S254" s="3">
        <v>0</v>
      </c>
      <c r="T254" s="3">
        <v>0</v>
      </c>
      <c r="U254" s="3">
        <v>0</v>
      </c>
      <c r="V254" s="3">
        <v>0</v>
      </c>
      <c r="W254" s="3">
        <v>0</v>
      </c>
      <c r="X254" s="3">
        <v>0</v>
      </c>
      <c r="Y254" s="3">
        <v>0</v>
      </c>
      <c r="Z254" s="3">
        <v>0</v>
      </c>
      <c r="AA254" s="3">
        <v>0</v>
      </c>
      <c r="AB254" s="3">
        <v>0</v>
      </c>
      <c r="AC254" s="3">
        <v>0</v>
      </c>
      <c r="AD254" s="3">
        <v>0</v>
      </c>
      <c r="AE254" s="4">
        <v>43693.648819444403</v>
      </c>
      <c r="AF254" s="4">
        <v>43693.648819444403</v>
      </c>
      <c r="AG254" s="3">
        <v>1</v>
      </c>
      <c r="AH254" s="3">
        <v>1</v>
      </c>
      <c r="AI254" s="3">
        <v>1</v>
      </c>
      <c r="AJ254" s="3" t="s">
        <v>911</v>
      </c>
      <c r="AK254" s="3">
        <v>0</v>
      </c>
      <c r="AL254" s="3">
        <v>0</v>
      </c>
      <c r="AM254" s="3">
        <v>0</v>
      </c>
      <c r="AN254" s="3">
        <v>0</v>
      </c>
      <c r="AO254" s="3">
        <v>0</v>
      </c>
      <c r="AP254" s="3">
        <v>0</v>
      </c>
      <c r="AQ254" s="3">
        <v>0</v>
      </c>
      <c r="AR254" s="3">
        <v>0</v>
      </c>
      <c r="AS254" s="3">
        <v>0</v>
      </c>
      <c r="AT254" s="3">
        <v>0</v>
      </c>
      <c r="AU254" s="3">
        <v>0</v>
      </c>
      <c r="AV254" s="3">
        <v>0</v>
      </c>
      <c r="AW254" s="3"/>
      <c r="AX254" s="3">
        <v>1</v>
      </c>
      <c r="AY254" s="3">
        <v>0</v>
      </c>
      <c r="AZ254" s="3"/>
      <c r="BA254" s="3">
        <v>0</v>
      </c>
      <c r="BB254" s="3" t="s">
        <v>912</v>
      </c>
      <c r="BC254" s="3">
        <v>166652</v>
      </c>
      <c r="BD254" s="3" t="s">
        <v>177</v>
      </c>
      <c r="BE254" s="3" t="s">
        <v>913</v>
      </c>
      <c r="BF254" s="3" t="s">
        <v>132</v>
      </c>
      <c r="BG254" s="3" t="s">
        <v>337</v>
      </c>
      <c r="BH254" s="3">
        <v>28</v>
      </c>
      <c r="BI254" s="3">
        <v>4</v>
      </c>
      <c r="BJ254" s="3">
        <v>16</v>
      </c>
      <c r="BK254" s="3" t="s">
        <v>109</v>
      </c>
      <c r="BL254" s="3" t="s">
        <v>914</v>
      </c>
    </row>
    <row r="255" spans="1:64" ht="12.75" customHeight="1">
      <c r="A255" s="3">
        <v>304</v>
      </c>
      <c r="B255" s="3">
        <v>0</v>
      </c>
      <c r="C255" s="3">
        <v>0</v>
      </c>
      <c r="D255" s="3">
        <v>0</v>
      </c>
      <c r="E255" s="3">
        <v>0</v>
      </c>
      <c r="F255" s="3">
        <v>0</v>
      </c>
      <c r="G255" s="3">
        <v>0</v>
      </c>
      <c r="H255" s="3">
        <v>0</v>
      </c>
      <c r="I255" s="3">
        <v>0</v>
      </c>
      <c r="J255" s="3">
        <v>2224</v>
      </c>
      <c r="K255" s="3">
        <v>0</v>
      </c>
      <c r="L255" s="3">
        <v>0</v>
      </c>
      <c r="M255" s="3">
        <v>0</v>
      </c>
      <c r="N255" s="3">
        <v>0</v>
      </c>
      <c r="O255" s="3">
        <v>0</v>
      </c>
      <c r="P255" s="3">
        <v>0</v>
      </c>
      <c r="Q255" s="3">
        <v>0</v>
      </c>
      <c r="R255" s="3">
        <v>0</v>
      </c>
      <c r="S255" s="3">
        <v>0</v>
      </c>
      <c r="T255" s="3">
        <v>0</v>
      </c>
      <c r="U255" s="3">
        <v>0</v>
      </c>
      <c r="V255" s="3">
        <v>0</v>
      </c>
      <c r="W255" s="3">
        <v>0</v>
      </c>
      <c r="X255" s="3">
        <v>0</v>
      </c>
      <c r="Y255" s="3">
        <v>0</v>
      </c>
      <c r="Z255" s="3">
        <v>0</v>
      </c>
      <c r="AA255" s="3">
        <v>0</v>
      </c>
      <c r="AB255" s="3">
        <v>0</v>
      </c>
      <c r="AC255" s="3">
        <v>0</v>
      </c>
      <c r="AD255" s="3">
        <v>0</v>
      </c>
      <c r="AE255" s="4">
        <v>43693.650891203702</v>
      </c>
      <c r="AF255" s="4">
        <v>43693.650891203702</v>
      </c>
      <c r="AG255" s="3">
        <v>1</v>
      </c>
      <c r="AH255" s="3">
        <v>1</v>
      </c>
      <c r="AI255" s="3">
        <v>1</v>
      </c>
      <c r="AJ255" s="3" t="s">
        <v>269</v>
      </c>
      <c r="AK255" s="3">
        <v>4</v>
      </c>
      <c r="AL255" s="3">
        <v>4</v>
      </c>
      <c r="AM255" s="3">
        <v>0</v>
      </c>
      <c r="AN255" s="3">
        <v>0</v>
      </c>
      <c r="AO255" s="3">
        <v>0</v>
      </c>
      <c r="AP255" s="3">
        <v>0</v>
      </c>
      <c r="AQ255" s="3">
        <v>0</v>
      </c>
      <c r="AR255" s="3">
        <v>0</v>
      </c>
      <c r="AS255" s="3">
        <v>0</v>
      </c>
      <c r="AT255" s="3">
        <v>0</v>
      </c>
      <c r="AU255" s="3">
        <v>0</v>
      </c>
      <c r="AV255" s="3">
        <v>0</v>
      </c>
      <c r="AW255" s="3"/>
      <c r="AX255" s="3">
        <v>1</v>
      </c>
      <c r="AY255" s="3">
        <v>0</v>
      </c>
      <c r="AZ255" s="3"/>
      <c r="BA255" s="3">
        <v>0</v>
      </c>
      <c r="BB255" s="3" t="s">
        <v>915</v>
      </c>
      <c r="BC255" s="3">
        <v>620139</v>
      </c>
      <c r="BD255" s="3" t="s">
        <v>103</v>
      </c>
      <c r="BE255" s="3" t="s">
        <v>916</v>
      </c>
      <c r="BF255" s="3" t="s">
        <v>160</v>
      </c>
      <c r="BG255" s="3" t="s">
        <v>337</v>
      </c>
      <c r="BH255" s="3">
        <v>11</v>
      </c>
      <c r="BI255" s="3">
        <v>0</v>
      </c>
      <c r="BJ255" s="3">
        <v>3</v>
      </c>
      <c r="BK255" s="3" t="s">
        <v>127</v>
      </c>
      <c r="BL255" s="3" t="s">
        <v>917</v>
      </c>
    </row>
    <row r="256" spans="1:64" ht="12.75" customHeight="1">
      <c r="A256" s="3">
        <v>125</v>
      </c>
      <c r="B256" s="3">
        <v>0</v>
      </c>
      <c r="C256" s="3">
        <v>0</v>
      </c>
      <c r="D256" s="3">
        <v>0</v>
      </c>
      <c r="E256" s="3">
        <v>0</v>
      </c>
      <c r="F256" s="3">
        <v>0</v>
      </c>
      <c r="G256" s="3">
        <v>0</v>
      </c>
      <c r="H256" s="3">
        <v>0</v>
      </c>
      <c r="I256" s="3">
        <v>0</v>
      </c>
      <c r="J256" s="3">
        <v>2160</v>
      </c>
      <c r="K256" s="3">
        <v>0</v>
      </c>
      <c r="L256" s="3">
        <v>0</v>
      </c>
      <c r="M256" s="3">
        <v>0</v>
      </c>
      <c r="N256" s="3">
        <v>0</v>
      </c>
      <c r="O256" s="3">
        <v>0</v>
      </c>
      <c r="P256" s="3">
        <v>0</v>
      </c>
      <c r="Q256" s="3">
        <v>0</v>
      </c>
      <c r="R256" s="3">
        <v>0</v>
      </c>
      <c r="S256" s="3">
        <v>0</v>
      </c>
      <c r="T256" s="3">
        <v>0</v>
      </c>
      <c r="U256" s="3">
        <v>0</v>
      </c>
      <c r="V256" s="3">
        <v>0</v>
      </c>
      <c r="W256" s="3">
        <v>0</v>
      </c>
      <c r="X256" s="3">
        <v>0</v>
      </c>
      <c r="Y256" s="3">
        <v>0</v>
      </c>
      <c r="Z256" s="3">
        <v>0</v>
      </c>
      <c r="AA256" s="3">
        <v>0</v>
      </c>
      <c r="AB256" s="3">
        <v>0</v>
      </c>
      <c r="AC256" s="3">
        <v>0</v>
      </c>
      <c r="AD256" s="3">
        <v>0</v>
      </c>
      <c r="AE256" s="4">
        <v>43693.654641203699</v>
      </c>
      <c r="AF256" s="4">
        <v>43693.654641203699</v>
      </c>
      <c r="AG256" s="3">
        <v>1</v>
      </c>
      <c r="AH256" s="3">
        <v>1</v>
      </c>
      <c r="AI256" s="3">
        <v>1</v>
      </c>
      <c r="AJ256" s="3" t="s">
        <v>104</v>
      </c>
      <c r="AK256" s="3">
        <v>5</v>
      </c>
      <c r="AL256" s="3">
        <v>5</v>
      </c>
      <c r="AM256" s="3">
        <v>0</v>
      </c>
      <c r="AN256" s="3">
        <v>0</v>
      </c>
      <c r="AO256" s="3">
        <v>0</v>
      </c>
      <c r="AP256" s="3">
        <v>0</v>
      </c>
      <c r="AQ256" s="3">
        <v>0</v>
      </c>
      <c r="AR256" s="3">
        <v>0</v>
      </c>
      <c r="AS256" s="3">
        <v>0</v>
      </c>
      <c r="AT256" s="3">
        <v>0</v>
      </c>
      <c r="AU256" s="3">
        <v>0</v>
      </c>
      <c r="AV256" s="3">
        <v>0</v>
      </c>
      <c r="AW256" s="3"/>
      <c r="AX256" s="3">
        <v>1</v>
      </c>
      <c r="AY256" s="3">
        <v>0</v>
      </c>
      <c r="AZ256" s="3"/>
      <c r="BA256" s="3">
        <v>0</v>
      </c>
      <c r="BB256" s="3" t="s">
        <v>918</v>
      </c>
      <c r="BC256" s="3">
        <v>622246</v>
      </c>
      <c r="BD256" s="3" t="s">
        <v>829</v>
      </c>
      <c r="BE256" s="3" t="s">
        <v>919</v>
      </c>
      <c r="BF256" s="3" t="s">
        <v>132</v>
      </c>
      <c r="BG256" s="3" t="s">
        <v>337</v>
      </c>
      <c r="BH256" s="3">
        <v>12</v>
      </c>
      <c r="BI256" s="3">
        <v>2</v>
      </c>
      <c r="BJ256" s="3">
        <v>27</v>
      </c>
      <c r="BK256" s="3" t="s">
        <v>127</v>
      </c>
      <c r="BL256" s="3" t="s">
        <v>238</v>
      </c>
    </row>
    <row r="257" spans="1:64" ht="12.75" customHeight="1">
      <c r="A257" s="3">
        <v>272</v>
      </c>
      <c r="B257" s="3">
        <v>0</v>
      </c>
      <c r="C257" s="3">
        <v>0</v>
      </c>
      <c r="D257" s="3">
        <v>0</v>
      </c>
      <c r="E257" s="3">
        <v>0</v>
      </c>
      <c r="F257" s="3">
        <v>0</v>
      </c>
      <c r="G257" s="3">
        <v>0</v>
      </c>
      <c r="H257" s="3">
        <v>0</v>
      </c>
      <c r="I257" s="3">
        <v>0</v>
      </c>
      <c r="J257" s="3">
        <v>1733</v>
      </c>
      <c r="K257" s="3">
        <v>0</v>
      </c>
      <c r="L257" s="3">
        <v>0</v>
      </c>
      <c r="M257" s="3">
        <v>0</v>
      </c>
      <c r="N257" s="3">
        <v>0</v>
      </c>
      <c r="O257" s="3">
        <v>0</v>
      </c>
      <c r="P257" s="3">
        <v>0</v>
      </c>
      <c r="Q257" s="3">
        <v>0</v>
      </c>
      <c r="R257" s="3">
        <v>0</v>
      </c>
      <c r="S257" s="3">
        <v>0</v>
      </c>
      <c r="T257" s="3">
        <v>0</v>
      </c>
      <c r="U257" s="3">
        <v>0</v>
      </c>
      <c r="V257" s="3">
        <v>0</v>
      </c>
      <c r="W257" s="3">
        <v>0</v>
      </c>
      <c r="X257" s="3">
        <v>0</v>
      </c>
      <c r="Y257" s="3">
        <v>0</v>
      </c>
      <c r="Z257" s="3">
        <v>0</v>
      </c>
      <c r="AA257" s="3">
        <v>0</v>
      </c>
      <c r="AB257" s="3">
        <v>0</v>
      </c>
      <c r="AC257" s="3">
        <v>0</v>
      </c>
      <c r="AD257" s="3">
        <v>0</v>
      </c>
      <c r="AE257" s="4">
        <v>43693.743564814802</v>
      </c>
      <c r="AF257" s="4">
        <v>43693.743564814802</v>
      </c>
      <c r="AG257" s="3">
        <v>1</v>
      </c>
      <c r="AH257" s="3">
        <v>1</v>
      </c>
      <c r="AI257" s="3">
        <v>2</v>
      </c>
      <c r="AJ257" s="3" t="s">
        <v>104</v>
      </c>
      <c r="AK257" s="3">
        <v>5</v>
      </c>
      <c r="AL257" s="3">
        <v>5</v>
      </c>
      <c r="AM257" s="3">
        <v>1</v>
      </c>
      <c r="AN257" s="3">
        <v>0</v>
      </c>
      <c r="AO257" s="3">
        <v>0</v>
      </c>
      <c r="AP257" s="3">
        <v>0</v>
      </c>
      <c r="AQ257" s="3">
        <v>0</v>
      </c>
      <c r="AR257" s="3">
        <v>0</v>
      </c>
      <c r="AS257" s="3">
        <v>0</v>
      </c>
      <c r="AT257" s="3">
        <v>0</v>
      </c>
      <c r="AU257" s="3">
        <v>0</v>
      </c>
      <c r="AV257" s="3">
        <v>0</v>
      </c>
      <c r="AW257" s="3"/>
      <c r="AX257" s="3">
        <v>1</v>
      </c>
      <c r="AY257" s="3">
        <v>0</v>
      </c>
      <c r="AZ257" s="3"/>
      <c r="BA257" s="3">
        <v>0</v>
      </c>
      <c r="BB257" s="3" t="s">
        <v>920</v>
      </c>
      <c r="BC257" s="3">
        <v>590416</v>
      </c>
      <c r="BD257" s="3" t="s">
        <v>367</v>
      </c>
      <c r="BE257" s="3" t="s">
        <v>921</v>
      </c>
      <c r="BF257" s="3" t="s">
        <v>132</v>
      </c>
      <c r="BG257" s="3" t="s">
        <v>171</v>
      </c>
      <c r="BH257" s="3">
        <v>20</v>
      </c>
      <c r="BI257" s="3">
        <v>7</v>
      </c>
      <c r="BJ257" s="3">
        <v>26</v>
      </c>
      <c r="BK257" s="3" t="s">
        <v>157</v>
      </c>
      <c r="BL257" s="3" t="s">
        <v>103</v>
      </c>
    </row>
    <row r="258" spans="1:64" ht="12.75" customHeight="1">
      <c r="A258" s="3">
        <v>307</v>
      </c>
      <c r="B258" s="3">
        <v>0</v>
      </c>
      <c r="C258" s="3">
        <v>0</v>
      </c>
      <c r="D258" s="3">
        <v>0</v>
      </c>
      <c r="E258" s="3">
        <v>0</v>
      </c>
      <c r="F258" s="3">
        <v>0</v>
      </c>
      <c r="G258" s="3">
        <v>0</v>
      </c>
      <c r="H258" s="3">
        <v>0</v>
      </c>
      <c r="I258" s="3">
        <v>0</v>
      </c>
      <c r="J258" s="3">
        <v>1674</v>
      </c>
      <c r="K258" s="3">
        <v>0</v>
      </c>
      <c r="L258" s="3">
        <v>0</v>
      </c>
      <c r="M258" s="3">
        <v>0</v>
      </c>
      <c r="N258" s="3">
        <v>0</v>
      </c>
      <c r="O258" s="3">
        <v>0</v>
      </c>
      <c r="P258" s="3">
        <v>0</v>
      </c>
      <c r="Q258" s="3">
        <v>0</v>
      </c>
      <c r="R258" s="3">
        <v>0</v>
      </c>
      <c r="S258" s="3">
        <v>0</v>
      </c>
      <c r="T258" s="3">
        <v>0</v>
      </c>
      <c r="U258" s="3">
        <v>0</v>
      </c>
      <c r="V258" s="3">
        <v>0</v>
      </c>
      <c r="W258" s="3">
        <v>0</v>
      </c>
      <c r="X258" s="3">
        <v>0</v>
      </c>
      <c r="Y258" s="3">
        <v>0</v>
      </c>
      <c r="Z258" s="3">
        <v>0</v>
      </c>
      <c r="AA258" s="3">
        <v>0</v>
      </c>
      <c r="AB258" s="3">
        <v>0</v>
      </c>
      <c r="AC258" s="3">
        <v>0</v>
      </c>
      <c r="AD258" s="3">
        <v>0</v>
      </c>
      <c r="AE258" s="4">
        <v>43693.766504629602</v>
      </c>
      <c r="AF258" s="4">
        <v>43693.766504629602</v>
      </c>
      <c r="AG258" s="3">
        <v>1</v>
      </c>
      <c r="AH258" s="3">
        <v>1</v>
      </c>
      <c r="AI258" s="3">
        <v>2</v>
      </c>
      <c r="AJ258" s="3" t="s">
        <v>111</v>
      </c>
      <c r="AK258" s="3">
        <v>5</v>
      </c>
      <c r="AL258" s="3">
        <v>0</v>
      </c>
      <c r="AM258" s="3">
        <v>1</v>
      </c>
      <c r="AN258" s="3">
        <v>0</v>
      </c>
      <c r="AO258" s="3">
        <v>0</v>
      </c>
      <c r="AP258" s="3">
        <v>0</v>
      </c>
      <c r="AQ258" s="3">
        <v>0</v>
      </c>
      <c r="AR258" s="3">
        <v>0</v>
      </c>
      <c r="AS258" s="3">
        <v>0</v>
      </c>
      <c r="AT258" s="3">
        <v>0</v>
      </c>
      <c r="AU258" s="3">
        <v>0</v>
      </c>
      <c r="AV258" s="3">
        <v>0</v>
      </c>
      <c r="AW258" s="3"/>
      <c r="AX258" s="3">
        <v>1</v>
      </c>
      <c r="AY258" s="3">
        <v>0</v>
      </c>
      <c r="AZ258" s="3"/>
      <c r="BA258" s="3">
        <v>0</v>
      </c>
      <c r="BB258" s="3"/>
      <c r="BC258" s="3">
        <v>590584</v>
      </c>
      <c r="BD258" s="3" t="s">
        <v>553</v>
      </c>
      <c r="BE258" s="3" t="s">
        <v>922</v>
      </c>
      <c r="BF258" s="3" t="s">
        <v>249</v>
      </c>
      <c r="BG258" s="3" t="s">
        <v>337</v>
      </c>
      <c r="BH258" s="3">
        <v>21</v>
      </c>
      <c r="BI258" s="3">
        <v>2</v>
      </c>
      <c r="BJ258" s="3">
        <v>16</v>
      </c>
      <c r="BK258" s="3" t="s">
        <v>127</v>
      </c>
      <c r="BL258" s="3" t="s">
        <v>165</v>
      </c>
    </row>
    <row r="259" spans="1:64" ht="12.75" customHeight="1">
      <c r="A259" s="3">
        <v>240</v>
      </c>
      <c r="B259" s="3">
        <v>0</v>
      </c>
      <c r="C259" s="3">
        <v>0</v>
      </c>
      <c r="D259" s="3">
        <v>0</v>
      </c>
      <c r="E259" s="3">
        <v>0</v>
      </c>
      <c r="F259" s="3">
        <v>0</v>
      </c>
      <c r="G259" s="3">
        <v>0</v>
      </c>
      <c r="H259" s="3">
        <v>0</v>
      </c>
      <c r="I259" s="3">
        <v>0</v>
      </c>
      <c r="J259" s="3">
        <v>298</v>
      </c>
      <c r="K259" s="3">
        <v>0</v>
      </c>
      <c r="L259" s="3">
        <v>0</v>
      </c>
      <c r="M259" s="3">
        <v>0</v>
      </c>
      <c r="N259" s="3">
        <v>0</v>
      </c>
      <c r="O259" s="3">
        <v>0</v>
      </c>
      <c r="P259" s="3">
        <v>0</v>
      </c>
      <c r="Q259" s="3">
        <v>0</v>
      </c>
      <c r="R259" s="3">
        <v>0</v>
      </c>
      <c r="S259" s="3">
        <v>0</v>
      </c>
      <c r="T259" s="3">
        <v>0</v>
      </c>
      <c r="U259" s="3">
        <v>0</v>
      </c>
      <c r="V259" s="3">
        <v>0</v>
      </c>
      <c r="W259" s="3">
        <v>0</v>
      </c>
      <c r="X259" s="3">
        <v>0</v>
      </c>
      <c r="Y259" s="3">
        <v>0</v>
      </c>
      <c r="Z259" s="3">
        <v>0</v>
      </c>
      <c r="AA259" s="3">
        <v>0</v>
      </c>
      <c r="AB259" s="3">
        <v>0</v>
      </c>
      <c r="AC259" s="3">
        <v>0</v>
      </c>
      <c r="AD259" s="3">
        <v>0</v>
      </c>
      <c r="AE259" s="4">
        <v>43693.961168981499</v>
      </c>
      <c r="AF259" s="4">
        <v>43693.961168981499</v>
      </c>
      <c r="AG259" s="3">
        <v>1</v>
      </c>
      <c r="AH259" s="3">
        <v>1</v>
      </c>
      <c r="AI259" s="3">
        <v>1</v>
      </c>
      <c r="AJ259" s="3" t="s">
        <v>104</v>
      </c>
      <c r="AK259" s="3">
        <v>5</v>
      </c>
      <c r="AL259" s="3">
        <v>0</v>
      </c>
      <c r="AM259" s="3">
        <v>1</v>
      </c>
      <c r="AN259" s="3">
        <v>0</v>
      </c>
      <c r="AO259" s="3">
        <v>0</v>
      </c>
      <c r="AP259" s="3">
        <v>0</v>
      </c>
      <c r="AQ259" s="3">
        <v>0</v>
      </c>
      <c r="AR259" s="3">
        <v>0</v>
      </c>
      <c r="AS259" s="3">
        <v>0</v>
      </c>
      <c r="AT259" s="3">
        <v>0</v>
      </c>
      <c r="AU259" s="3">
        <v>0</v>
      </c>
      <c r="AV259" s="3">
        <v>0</v>
      </c>
      <c r="AW259" s="3"/>
      <c r="AX259" s="3">
        <v>1</v>
      </c>
      <c r="AY259" s="3">
        <v>0</v>
      </c>
      <c r="AZ259" s="3"/>
      <c r="BA259" s="3">
        <v>0</v>
      </c>
      <c r="BB259" s="3"/>
      <c r="BC259" s="3">
        <v>592025</v>
      </c>
      <c r="BD259" s="3" t="s">
        <v>103</v>
      </c>
      <c r="BE259" s="3" t="s">
        <v>783</v>
      </c>
      <c r="BF259" s="3" t="s">
        <v>160</v>
      </c>
      <c r="BG259" s="3" t="s">
        <v>923</v>
      </c>
      <c r="BH259" s="3">
        <v>19</v>
      </c>
      <c r="BI259" s="3">
        <v>9</v>
      </c>
      <c r="BJ259" s="3">
        <v>0</v>
      </c>
      <c r="BK259" s="3" t="s">
        <v>127</v>
      </c>
      <c r="BL259" s="3" t="s">
        <v>179</v>
      </c>
    </row>
    <row r="260" spans="1:64" ht="12.75" customHeight="1">
      <c r="A260" s="3">
        <v>181</v>
      </c>
      <c r="B260" s="3">
        <v>0</v>
      </c>
      <c r="C260" s="3">
        <v>0</v>
      </c>
      <c r="D260" s="3">
        <v>0</v>
      </c>
      <c r="E260" s="3">
        <v>0</v>
      </c>
      <c r="F260" s="3">
        <v>0</v>
      </c>
      <c r="G260" s="3">
        <v>0</v>
      </c>
      <c r="H260" s="3">
        <v>0</v>
      </c>
      <c r="I260" s="3">
        <v>0</v>
      </c>
      <c r="J260" s="3">
        <v>2233</v>
      </c>
      <c r="K260" s="3">
        <v>0</v>
      </c>
      <c r="L260" s="3">
        <v>0</v>
      </c>
      <c r="M260" s="3">
        <v>0</v>
      </c>
      <c r="N260" s="3">
        <v>0</v>
      </c>
      <c r="O260" s="3">
        <v>0</v>
      </c>
      <c r="P260" s="3">
        <v>0</v>
      </c>
      <c r="Q260" s="3">
        <v>0</v>
      </c>
      <c r="R260" s="3">
        <v>0</v>
      </c>
      <c r="S260" s="3">
        <v>0</v>
      </c>
      <c r="T260" s="3">
        <v>0</v>
      </c>
      <c r="U260" s="3">
        <v>0</v>
      </c>
      <c r="V260" s="3">
        <v>0</v>
      </c>
      <c r="W260" s="3">
        <v>0</v>
      </c>
      <c r="X260" s="3">
        <v>0</v>
      </c>
      <c r="Y260" s="3">
        <v>0</v>
      </c>
      <c r="Z260" s="3">
        <v>0</v>
      </c>
      <c r="AA260" s="3">
        <v>0</v>
      </c>
      <c r="AB260" s="3">
        <v>0</v>
      </c>
      <c r="AC260" s="3">
        <v>0</v>
      </c>
      <c r="AD260" s="3">
        <v>0</v>
      </c>
      <c r="AE260" s="4">
        <v>43693.990451388898</v>
      </c>
      <c r="AF260" s="4">
        <v>43693.990451388898</v>
      </c>
      <c r="AG260" s="3">
        <v>1</v>
      </c>
      <c r="AH260" s="3">
        <v>1</v>
      </c>
      <c r="AI260" s="3">
        <v>1</v>
      </c>
      <c r="AJ260" s="3" t="s">
        <v>701</v>
      </c>
      <c r="AK260" s="3">
        <v>5</v>
      </c>
      <c r="AL260" s="3">
        <v>5</v>
      </c>
      <c r="AM260" s="3">
        <v>0</v>
      </c>
      <c r="AN260" s="3">
        <v>0</v>
      </c>
      <c r="AO260" s="3">
        <v>0</v>
      </c>
      <c r="AP260" s="3">
        <v>0</v>
      </c>
      <c r="AQ260" s="3">
        <v>0</v>
      </c>
      <c r="AR260" s="3">
        <v>0</v>
      </c>
      <c r="AS260" s="3">
        <v>0</v>
      </c>
      <c r="AT260" s="3">
        <v>0</v>
      </c>
      <c r="AU260" s="3">
        <v>0</v>
      </c>
      <c r="AV260" s="3">
        <v>0</v>
      </c>
      <c r="AW260" s="3"/>
      <c r="AX260" s="3">
        <v>1</v>
      </c>
      <c r="AY260" s="3">
        <v>0</v>
      </c>
      <c r="AZ260" s="3"/>
      <c r="BA260" s="3">
        <v>0</v>
      </c>
      <c r="BB260" s="3"/>
      <c r="BC260" s="3">
        <v>615309</v>
      </c>
      <c r="BD260" s="3" t="s">
        <v>103</v>
      </c>
      <c r="BE260" s="3" t="s">
        <v>924</v>
      </c>
      <c r="BF260" s="3" t="s">
        <v>390</v>
      </c>
      <c r="BG260" s="3" t="s">
        <v>337</v>
      </c>
      <c r="BH260" s="3">
        <v>14</v>
      </c>
      <c r="BI260" s="3">
        <v>3</v>
      </c>
      <c r="BJ260" s="3">
        <v>9</v>
      </c>
      <c r="BK260" s="3" t="s">
        <v>127</v>
      </c>
      <c r="BL260" s="3" t="s">
        <v>124</v>
      </c>
    </row>
    <row r="261" spans="1:64" ht="12.75" customHeight="1">
      <c r="A261" s="3">
        <v>217</v>
      </c>
      <c r="B261" s="3">
        <v>0</v>
      </c>
      <c r="C261" s="3">
        <v>0</v>
      </c>
      <c r="D261" s="3">
        <v>0</v>
      </c>
      <c r="E261" s="3">
        <v>0</v>
      </c>
      <c r="F261" s="3">
        <v>0</v>
      </c>
      <c r="G261" s="3">
        <v>0</v>
      </c>
      <c r="H261" s="3">
        <v>0</v>
      </c>
      <c r="I261" s="3">
        <v>0</v>
      </c>
      <c r="J261" s="3">
        <v>2182</v>
      </c>
      <c r="K261" s="3">
        <v>0</v>
      </c>
      <c r="L261" s="3">
        <v>0</v>
      </c>
      <c r="M261" s="3">
        <v>0</v>
      </c>
      <c r="N261" s="3">
        <v>0</v>
      </c>
      <c r="O261" s="3">
        <v>0</v>
      </c>
      <c r="P261" s="3">
        <v>0</v>
      </c>
      <c r="Q261" s="3">
        <v>0</v>
      </c>
      <c r="R261" s="3">
        <v>0</v>
      </c>
      <c r="S261" s="3">
        <v>0</v>
      </c>
      <c r="T261" s="3">
        <v>0</v>
      </c>
      <c r="U261" s="3">
        <v>0</v>
      </c>
      <c r="V261" s="3">
        <v>0</v>
      </c>
      <c r="W261" s="3">
        <v>0</v>
      </c>
      <c r="X261" s="3">
        <v>0</v>
      </c>
      <c r="Y261" s="3">
        <v>0</v>
      </c>
      <c r="Z261" s="3">
        <v>0</v>
      </c>
      <c r="AA261" s="3">
        <v>0</v>
      </c>
      <c r="AB261" s="3">
        <v>0</v>
      </c>
      <c r="AC261" s="3">
        <v>0</v>
      </c>
      <c r="AD261" s="3">
        <v>0</v>
      </c>
      <c r="AE261" s="4">
        <v>43694.304965277799</v>
      </c>
      <c r="AF261" s="4">
        <v>43694.304965277799</v>
      </c>
      <c r="AG261" s="3">
        <v>1</v>
      </c>
      <c r="AH261" s="3">
        <v>1</v>
      </c>
      <c r="AI261" s="3">
        <v>1</v>
      </c>
      <c r="AJ261" s="3" t="s">
        <v>925</v>
      </c>
      <c r="AK261" s="3">
        <v>4</v>
      </c>
      <c r="AL261" s="3">
        <v>4</v>
      </c>
      <c r="AM261" s="3">
        <v>0</v>
      </c>
      <c r="AN261" s="3">
        <v>0</v>
      </c>
      <c r="AO261" s="3">
        <v>0</v>
      </c>
      <c r="AP261" s="3">
        <v>0</v>
      </c>
      <c r="AQ261" s="3">
        <v>0</v>
      </c>
      <c r="AR261" s="3">
        <v>0</v>
      </c>
      <c r="AS261" s="3">
        <v>0</v>
      </c>
      <c r="AT261" s="3">
        <v>0</v>
      </c>
      <c r="AU261" s="3">
        <v>0</v>
      </c>
      <c r="AV261" s="3">
        <v>0</v>
      </c>
      <c r="AW261" s="3"/>
      <c r="AX261" s="3">
        <v>1</v>
      </c>
      <c r="AY261" s="3">
        <v>0</v>
      </c>
      <c r="AZ261" s="3"/>
      <c r="BA261" s="3">
        <v>0</v>
      </c>
      <c r="BB261" s="3" t="s">
        <v>926</v>
      </c>
      <c r="BC261" s="3">
        <v>611968</v>
      </c>
      <c r="BD261" s="3" t="s">
        <v>148</v>
      </c>
      <c r="BE261" s="3" t="s">
        <v>927</v>
      </c>
      <c r="BF261" s="3" t="s">
        <v>206</v>
      </c>
      <c r="BG261" s="3" t="s">
        <v>337</v>
      </c>
      <c r="BH261" s="3">
        <v>13</v>
      </c>
      <c r="BI261" s="3">
        <v>0</v>
      </c>
      <c r="BJ261" s="3">
        <v>1</v>
      </c>
      <c r="BK261" s="3" t="s">
        <v>127</v>
      </c>
      <c r="BL261" s="3" t="s">
        <v>672</v>
      </c>
    </row>
    <row r="262" spans="1:64" ht="12.75" customHeight="1">
      <c r="A262" s="3">
        <v>309</v>
      </c>
      <c r="B262" s="3">
        <v>0</v>
      </c>
      <c r="C262" s="3">
        <v>0</v>
      </c>
      <c r="D262" s="3">
        <v>0</v>
      </c>
      <c r="E262" s="3">
        <v>0</v>
      </c>
      <c r="F262" s="3">
        <v>0</v>
      </c>
      <c r="G262" s="3">
        <v>0</v>
      </c>
      <c r="H262" s="3">
        <v>0</v>
      </c>
      <c r="I262" s="3">
        <v>0</v>
      </c>
      <c r="J262" s="3">
        <v>2164</v>
      </c>
      <c r="K262" s="3">
        <v>0</v>
      </c>
      <c r="L262" s="3">
        <v>0</v>
      </c>
      <c r="M262" s="3">
        <v>0</v>
      </c>
      <c r="N262" s="3">
        <v>0</v>
      </c>
      <c r="O262" s="3">
        <v>0</v>
      </c>
      <c r="P262" s="3">
        <v>0</v>
      </c>
      <c r="Q262" s="3">
        <v>0</v>
      </c>
      <c r="R262" s="3">
        <v>0</v>
      </c>
      <c r="S262" s="3">
        <v>0</v>
      </c>
      <c r="T262" s="3">
        <v>0</v>
      </c>
      <c r="U262" s="3">
        <v>0</v>
      </c>
      <c r="V262" s="3">
        <v>0</v>
      </c>
      <c r="W262" s="3">
        <v>0</v>
      </c>
      <c r="X262" s="3">
        <v>0</v>
      </c>
      <c r="Y262" s="3">
        <v>0</v>
      </c>
      <c r="Z262" s="3">
        <v>0</v>
      </c>
      <c r="AA262" s="3">
        <v>0</v>
      </c>
      <c r="AB262" s="3">
        <v>0</v>
      </c>
      <c r="AC262" s="3">
        <v>0</v>
      </c>
      <c r="AD262" s="3">
        <v>0</v>
      </c>
      <c r="AE262" s="4">
        <v>43694.417905092603</v>
      </c>
      <c r="AF262" s="4">
        <v>43694.417905092603</v>
      </c>
      <c r="AG262" s="3">
        <v>1</v>
      </c>
      <c r="AH262" s="3">
        <v>1</v>
      </c>
      <c r="AI262" s="3">
        <v>1</v>
      </c>
      <c r="AJ262" s="3" t="s">
        <v>111</v>
      </c>
      <c r="AK262" s="3">
        <v>5</v>
      </c>
      <c r="AL262" s="3">
        <v>5</v>
      </c>
      <c r="AM262" s="3">
        <v>1</v>
      </c>
      <c r="AN262" s="3">
        <v>0</v>
      </c>
      <c r="AO262" s="3">
        <v>0</v>
      </c>
      <c r="AP262" s="3">
        <v>0</v>
      </c>
      <c r="AQ262" s="3">
        <v>0</v>
      </c>
      <c r="AR262" s="3">
        <v>0</v>
      </c>
      <c r="AS262" s="3">
        <v>0</v>
      </c>
      <c r="AT262" s="3">
        <v>0</v>
      </c>
      <c r="AU262" s="3">
        <v>0</v>
      </c>
      <c r="AV262" s="3">
        <v>0</v>
      </c>
      <c r="AW262" s="3"/>
      <c r="AX262" s="3">
        <v>1</v>
      </c>
      <c r="AY262" s="3">
        <v>0</v>
      </c>
      <c r="AZ262" s="3"/>
      <c r="BA262" s="3">
        <v>0</v>
      </c>
      <c r="BB262" s="3" t="s">
        <v>928</v>
      </c>
      <c r="BC262" s="3">
        <v>210688</v>
      </c>
      <c r="BD262" s="3" t="s">
        <v>929</v>
      </c>
      <c r="BE262" s="3" t="s">
        <v>930</v>
      </c>
      <c r="BF262" s="3" t="s">
        <v>132</v>
      </c>
      <c r="BG262" s="3" t="s">
        <v>337</v>
      </c>
      <c r="BH262" s="3">
        <v>13</v>
      </c>
      <c r="BI262" s="3">
        <v>10</v>
      </c>
      <c r="BJ262" s="3">
        <v>28</v>
      </c>
      <c r="BK262" s="3" t="s">
        <v>425</v>
      </c>
      <c r="BL262" s="3" t="s">
        <v>110</v>
      </c>
    </row>
    <row r="263" spans="1:64" ht="12.75" customHeight="1">
      <c r="A263" s="3">
        <v>310</v>
      </c>
      <c r="B263" s="3">
        <v>0</v>
      </c>
      <c r="C263" s="3">
        <v>0</v>
      </c>
      <c r="D263" s="3">
        <v>0</v>
      </c>
      <c r="E263" s="3">
        <v>0</v>
      </c>
      <c r="F263" s="3">
        <v>0</v>
      </c>
      <c r="G263" s="3">
        <v>0</v>
      </c>
      <c r="H263" s="3">
        <v>0</v>
      </c>
      <c r="I263" s="3">
        <v>0</v>
      </c>
      <c r="J263" s="3">
        <v>1952</v>
      </c>
      <c r="K263" s="3">
        <v>0</v>
      </c>
      <c r="L263" s="3">
        <v>0</v>
      </c>
      <c r="M263" s="3">
        <v>0</v>
      </c>
      <c r="N263" s="3">
        <v>0</v>
      </c>
      <c r="O263" s="3">
        <v>0</v>
      </c>
      <c r="P263" s="3">
        <v>0</v>
      </c>
      <c r="Q263" s="3">
        <v>0</v>
      </c>
      <c r="R263" s="3">
        <v>0</v>
      </c>
      <c r="S263" s="3">
        <v>0</v>
      </c>
      <c r="T263" s="3">
        <v>0</v>
      </c>
      <c r="U263" s="3">
        <v>0</v>
      </c>
      <c r="V263" s="3">
        <v>0</v>
      </c>
      <c r="W263" s="3">
        <v>0</v>
      </c>
      <c r="X263" s="3">
        <v>0</v>
      </c>
      <c r="Y263" s="3">
        <v>0</v>
      </c>
      <c r="Z263" s="3">
        <v>0</v>
      </c>
      <c r="AA263" s="3">
        <v>0</v>
      </c>
      <c r="AB263" s="3">
        <v>0</v>
      </c>
      <c r="AC263" s="3">
        <v>0</v>
      </c>
      <c r="AD263" s="3">
        <v>0</v>
      </c>
      <c r="AE263" s="4">
        <v>43694.493877314802</v>
      </c>
      <c r="AF263" s="4">
        <v>43694.493877314802</v>
      </c>
      <c r="AG263" s="3">
        <v>1</v>
      </c>
      <c r="AH263" s="3">
        <v>1</v>
      </c>
      <c r="AI263" s="3">
        <v>2</v>
      </c>
      <c r="AJ263" s="3" t="s">
        <v>104</v>
      </c>
      <c r="AK263" s="3">
        <v>5</v>
      </c>
      <c r="AL263" s="3">
        <v>2</v>
      </c>
      <c r="AM263" s="3">
        <v>1</v>
      </c>
      <c r="AN263" s="3">
        <v>0</v>
      </c>
      <c r="AO263" s="3">
        <v>0</v>
      </c>
      <c r="AP263" s="3">
        <v>0</v>
      </c>
      <c r="AQ263" s="3">
        <v>0</v>
      </c>
      <c r="AR263" s="3">
        <v>0</v>
      </c>
      <c r="AS263" s="3">
        <v>0</v>
      </c>
      <c r="AT263" s="3">
        <v>0</v>
      </c>
      <c r="AU263" s="3">
        <v>0</v>
      </c>
      <c r="AV263" s="3">
        <v>0</v>
      </c>
      <c r="AW263" s="3"/>
      <c r="AX263" s="3">
        <v>1</v>
      </c>
      <c r="AY263" s="3">
        <v>0</v>
      </c>
      <c r="AZ263" s="3"/>
      <c r="BA263" s="3">
        <v>0</v>
      </c>
      <c r="BB263" s="3"/>
      <c r="BC263" s="3">
        <v>605119</v>
      </c>
      <c r="BD263" s="3" t="s">
        <v>699</v>
      </c>
      <c r="BE263" s="3" t="s">
        <v>931</v>
      </c>
      <c r="BF263" s="3" t="s">
        <v>144</v>
      </c>
      <c r="BG263" s="3" t="s">
        <v>932</v>
      </c>
      <c r="BH263" s="3">
        <v>16</v>
      </c>
      <c r="BI263" s="3">
        <v>10</v>
      </c>
      <c r="BJ263" s="3">
        <v>18</v>
      </c>
      <c r="BK263" s="3" t="s">
        <v>102</v>
      </c>
      <c r="BL263" s="3" t="s">
        <v>239</v>
      </c>
    </row>
    <row r="264" spans="1:64" ht="12.75" customHeight="1">
      <c r="A264" s="3">
        <v>205</v>
      </c>
      <c r="B264" s="3">
        <v>0</v>
      </c>
      <c r="C264" s="3">
        <v>0</v>
      </c>
      <c r="D264" s="3">
        <v>0</v>
      </c>
      <c r="E264" s="3">
        <v>0</v>
      </c>
      <c r="F264" s="3">
        <v>0</v>
      </c>
      <c r="G264" s="3">
        <v>0</v>
      </c>
      <c r="H264" s="3">
        <v>0</v>
      </c>
      <c r="I264" s="3">
        <v>0</v>
      </c>
      <c r="J264" s="3">
        <v>185</v>
      </c>
      <c r="K264" s="3">
        <v>0</v>
      </c>
      <c r="L264" s="3">
        <v>0</v>
      </c>
      <c r="M264" s="3">
        <v>0</v>
      </c>
      <c r="N264" s="3">
        <v>0</v>
      </c>
      <c r="O264" s="3">
        <v>0</v>
      </c>
      <c r="P264" s="3">
        <v>0</v>
      </c>
      <c r="Q264" s="3">
        <v>0</v>
      </c>
      <c r="R264" s="3">
        <v>0</v>
      </c>
      <c r="S264" s="3">
        <v>0</v>
      </c>
      <c r="T264" s="3">
        <v>0</v>
      </c>
      <c r="U264" s="3">
        <v>0</v>
      </c>
      <c r="V264" s="3">
        <v>0</v>
      </c>
      <c r="W264" s="3">
        <v>0</v>
      </c>
      <c r="X264" s="3">
        <v>0</v>
      </c>
      <c r="Y264" s="3">
        <v>0</v>
      </c>
      <c r="Z264" s="3">
        <v>0</v>
      </c>
      <c r="AA264" s="3">
        <v>0</v>
      </c>
      <c r="AB264" s="3">
        <v>0</v>
      </c>
      <c r="AC264" s="3">
        <v>0</v>
      </c>
      <c r="AD264" s="3">
        <v>0</v>
      </c>
      <c r="AE264" s="4">
        <v>43694.504236111097</v>
      </c>
      <c r="AF264" s="4">
        <v>43694.504236111097</v>
      </c>
      <c r="AG264" s="3">
        <v>1</v>
      </c>
      <c r="AH264" s="3">
        <v>0</v>
      </c>
      <c r="AI264" s="3">
        <v>0</v>
      </c>
      <c r="AJ264" s="3"/>
      <c r="AK264" s="3">
        <v>0</v>
      </c>
      <c r="AL264" s="3">
        <v>0</v>
      </c>
      <c r="AM264" s="3">
        <v>0</v>
      </c>
      <c r="AN264" s="3">
        <v>0</v>
      </c>
      <c r="AO264" s="3">
        <v>0</v>
      </c>
      <c r="AP264" s="3">
        <v>0</v>
      </c>
      <c r="AQ264" s="3">
        <v>0</v>
      </c>
      <c r="AR264" s="3">
        <v>0</v>
      </c>
      <c r="AS264" s="3">
        <v>0</v>
      </c>
      <c r="AT264" s="3">
        <v>0</v>
      </c>
      <c r="AU264" s="3">
        <v>0</v>
      </c>
      <c r="AV264" s="3">
        <v>0</v>
      </c>
      <c r="AW264" s="3"/>
      <c r="AX264" s="3">
        <v>1</v>
      </c>
      <c r="AY264" s="3">
        <v>0</v>
      </c>
      <c r="AZ264" s="3"/>
      <c r="BA264" s="3">
        <v>0</v>
      </c>
      <c r="BB264" s="3"/>
      <c r="BC264" s="3">
        <v>620825</v>
      </c>
      <c r="BD264" s="3" t="s">
        <v>149</v>
      </c>
      <c r="BE264" s="3" t="s">
        <v>554</v>
      </c>
      <c r="BF264" s="3" t="s">
        <v>933</v>
      </c>
      <c r="BG264" s="3" t="s">
        <v>867</v>
      </c>
      <c r="BH264" s="3">
        <v>13</v>
      </c>
      <c r="BI264" s="3">
        <v>3</v>
      </c>
      <c r="BJ264" s="3">
        <v>4</v>
      </c>
      <c r="BK264" s="3" t="s">
        <v>102</v>
      </c>
      <c r="BL264" s="3" t="s">
        <v>654</v>
      </c>
    </row>
    <row r="265" spans="1:64" ht="12.75" customHeight="1">
      <c r="A265" s="3">
        <v>269</v>
      </c>
      <c r="B265" s="3">
        <v>0</v>
      </c>
      <c r="C265" s="3">
        <v>2</v>
      </c>
      <c r="D265" s="3">
        <v>5</v>
      </c>
      <c r="E265" s="3">
        <v>0</v>
      </c>
      <c r="F265" s="3">
        <v>0</v>
      </c>
      <c r="G265" s="3">
        <v>0</v>
      </c>
      <c r="H265" s="3">
        <v>0</v>
      </c>
      <c r="I265" s="3">
        <v>0</v>
      </c>
      <c r="J265" s="3">
        <v>1114</v>
      </c>
      <c r="K265" s="3">
        <v>0</v>
      </c>
      <c r="L265" s="3">
        <v>0</v>
      </c>
      <c r="M265" s="3">
        <v>0</v>
      </c>
      <c r="N265" s="3">
        <v>0</v>
      </c>
      <c r="O265" s="3">
        <v>0</v>
      </c>
      <c r="P265" s="3">
        <v>0</v>
      </c>
      <c r="Q265" s="3">
        <v>0</v>
      </c>
      <c r="R265" s="3">
        <v>0</v>
      </c>
      <c r="S265" s="3">
        <v>0</v>
      </c>
      <c r="T265" s="3">
        <v>0</v>
      </c>
      <c r="U265" s="3">
        <v>0</v>
      </c>
      <c r="V265" s="3">
        <v>0</v>
      </c>
      <c r="W265" s="3">
        <v>0</v>
      </c>
      <c r="X265" s="3">
        <v>0</v>
      </c>
      <c r="Y265" s="3">
        <v>0</v>
      </c>
      <c r="Z265" s="3">
        <v>0</v>
      </c>
      <c r="AA265" s="3">
        <v>0</v>
      </c>
      <c r="AB265" s="3">
        <v>0</v>
      </c>
      <c r="AC265" s="3">
        <v>0</v>
      </c>
      <c r="AD265" s="3">
        <v>0</v>
      </c>
      <c r="AE265" s="4">
        <v>43694.531145833302</v>
      </c>
      <c r="AF265" s="4">
        <v>43694.531145833302</v>
      </c>
      <c r="AG265" s="3">
        <v>1</v>
      </c>
      <c r="AH265" s="3">
        <v>1</v>
      </c>
      <c r="AI265" s="3">
        <v>3</v>
      </c>
      <c r="AJ265" s="3" t="s">
        <v>111</v>
      </c>
      <c r="AK265" s="3">
        <v>5</v>
      </c>
      <c r="AL265" s="3">
        <v>0</v>
      </c>
      <c r="AM265" s="3">
        <v>1</v>
      </c>
      <c r="AN265" s="3">
        <v>0</v>
      </c>
      <c r="AO265" s="3">
        <v>0</v>
      </c>
      <c r="AP265" s="3">
        <v>0</v>
      </c>
      <c r="AQ265" s="3">
        <v>0</v>
      </c>
      <c r="AR265" s="3">
        <v>0</v>
      </c>
      <c r="AS265" s="3">
        <v>0</v>
      </c>
      <c r="AT265" s="3">
        <v>0</v>
      </c>
      <c r="AU265" s="3">
        <v>0</v>
      </c>
      <c r="AV265" s="3">
        <v>0</v>
      </c>
      <c r="AW265" s="3"/>
      <c r="AX265" s="3">
        <v>1</v>
      </c>
      <c r="AY265" s="3">
        <v>0</v>
      </c>
      <c r="AZ265" s="3"/>
      <c r="BA265" s="3">
        <v>0</v>
      </c>
      <c r="BB265" s="3" t="s">
        <v>934</v>
      </c>
      <c r="BC265" s="3">
        <v>615013</v>
      </c>
      <c r="BD265" s="3" t="s">
        <v>234</v>
      </c>
      <c r="BE265" s="3" t="s">
        <v>935</v>
      </c>
      <c r="BF265" s="3" t="s">
        <v>871</v>
      </c>
      <c r="BG265" s="3" t="s">
        <v>108</v>
      </c>
      <c r="BH265" s="3">
        <v>12</v>
      </c>
      <c r="BI265" s="3">
        <v>9</v>
      </c>
      <c r="BJ265" s="3">
        <v>26</v>
      </c>
      <c r="BK265" s="3" t="s">
        <v>102</v>
      </c>
      <c r="BL265" s="3" t="s">
        <v>881</v>
      </c>
    </row>
    <row r="266" spans="1:64" ht="12.75" customHeight="1">
      <c r="A266" s="3">
        <v>311</v>
      </c>
      <c r="B266" s="3">
        <v>0</v>
      </c>
      <c r="C266" s="3">
        <v>0</v>
      </c>
      <c r="D266" s="3">
        <v>0</v>
      </c>
      <c r="E266" s="3">
        <v>0</v>
      </c>
      <c r="F266" s="3">
        <v>0</v>
      </c>
      <c r="G266" s="3">
        <v>0</v>
      </c>
      <c r="H266" s="3">
        <v>0</v>
      </c>
      <c r="I266" s="3">
        <v>0</v>
      </c>
      <c r="J266" s="3">
        <v>2071</v>
      </c>
      <c r="K266" s="3">
        <v>0</v>
      </c>
      <c r="L266" s="3">
        <v>0</v>
      </c>
      <c r="M266" s="3">
        <v>0</v>
      </c>
      <c r="N266" s="3">
        <v>0</v>
      </c>
      <c r="O266" s="3">
        <v>0</v>
      </c>
      <c r="P266" s="3">
        <v>0</v>
      </c>
      <c r="Q266" s="3">
        <v>0</v>
      </c>
      <c r="R266" s="3">
        <v>0</v>
      </c>
      <c r="S266" s="3">
        <v>0</v>
      </c>
      <c r="T266" s="3">
        <v>0</v>
      </c>
      <c r="U266" s="3">
        <v>0</v>
      </c>
      <c r="V266" s="3">
        <v>0</v>
      </c>
      <c r="W266" s="3">
        <v>0</v>
      </c>
      <c r="X266" s="3">
        <v>0</v>
      </c>
      <c r="Y266" s="3">
        <v>0</v>
      </c>
      <c r="Z266" s="3">
        <v>0</v>
      </c>
      <c r="AA266" s="3">
        <v>0</v>
      </c>
      <c r="AB266" s="3">
        <v>0</v>
      </c>
      <c r="AC266" s="3">
        <v>0</v>
      </c>
      <c r="AD266" s="3">
        <v>0</v>
      </c>
      <c r="AE266" s="4">
        <v>43694.540347222202</v>
      </c>
      <c r="AF266" s="4">
        <v>43694.540347222202</v>
      </c>
      <c r="AG266" s="3">
        <v>1</v>
      </c>
      <c r="AH266" s="3">
        <v>1</v>
      </c>
      <c r="AI266" s="3">
        <v>3</v>
      </c>
      <c r="AJ266" s="3" t="s">
        <v>104</v>
      </c>
      <c r="AK266" s="3">
        <v>5</v>
      </c>
      <c r="AL266" s="3">
        <v>5</v>
      </c>
      <c r="AM266" s="3">
        <v>1</v>
      </c>
      <c r="AN266" s="3">
        <v>0</v>
      </c>
      <c r="AO266" s="3">
        <v>0</v>
      </c>
      <c r="AP266" s="3">
        <v>0</v>
      </c>
      <c r="AQ266" s="3">
        <v>0</v>
      </c>
      <c r="AR266" s="3">
        <v>0</v>
      </c>
      <c r="AS266" s="3">
        <v>0</v>
      </c>
      <c r="AT266" s="3">
        <v>0</v>
      </c>
      <c r="AU266" s="3">
        <v>0</v>
      </c>
      <c r="AV266" s="3">
        <v>0</v>
      </c>
      <c r="AW266" s="3"/>
      <c r="AX266" s="3">
        <v>1</v>
      </c>
      <c r="AY266" s="3">
        <v>0</v>
      </c>
      <c r="AZ266" s="3"/>
      <c r="BA266" s="3">
        <v>0</v>
      </c>
      <c r="BB266" s="3"/>
      <c r="BC266" s="3">
        <v>595444</v>
      </c>
      <c r="BD266" s="3" t="s">
        <v>221</v>
      </c>
      <c r="BE266" s="3" t="s">
        <v>936</v>
      </c>
      <c r="BF266" s="3" t="s">
        <v>132</v>
      </c>
      <c r="BG266" s="3" t="s">
        <v>708</v>
      </c>
      <c r="BH266" s="3">
        <v>18</v>
      </c>
      <c r="BI266" s="3">
        <v>0</v>
      </c>
      <c r="BJ266" s="3">
        <v>1</v>
      </c>
      <c r="BK266" s="3" t="s">
        <v>127</v>
      </c>
      <c r="BL266" s="3" t="s">
        <v>231</v>
      </c>
    </row>
    <row r="267" spans="1:64" ht="12.75" customHeight="1">
      <c r="A267" s="3">
        <v>312</v>
      </c>
      <c r="B267" s="3">
        <v>0</v>
      </c>
      <c r="C267" s="3">
        <v>0</v>
      </c>
      <c r="D267" s="3">
        <v>0</v>
      </c>
      <c r="E267" s="3">
        <v>0</v>
      </c>
      <c r="F267" s="3">
        <v>0</v>
      </c>
      <c r="G267" s="3">
        <v>0</v>
      </c>
      <c r="H267" s="3">
        <v>0</v>
      </c>
      <c r="I267" s="3">
        <v>0</v>
      </c>
      <c r="J267" s="3">
        <v>2138</v>
      </c>
      <c r="K267" s="3">
        <v>0</v>
      </c>
      <c r="L267" s="3">
        <v>0</v>
      </c>
      <c r="M267" s="3">
        <v>0</v>
      </c>
      <c r="N267" s="3">
        <v>0</v>
      </c>
      <c r="O267" s="3">
        <v>0</v>
      </c>
      <c r="P267" s="3">
        <v>0</v>
      </c>
      <c r="Q267" s="3">
        <v>0</v>
      </c>
      <c r="R267" s="3">
        <v>0</v>
      </c>
      <c r="S267" s="3">
        <v>0</v>
      </c>
      <c r="T267" s="3">
        <v>0</v>
      </c>
      <c r="U267" s="3">
        <v>0</v>
      </c>
      <c r="V267" s="3">
        <v>0</v>
      </c>
      <c r="W267" s="3">
        <v>0</v>
      </c>
      <c r="X267" s="3">
        <v>0</v>
      </c>
      <c r="Y267" s="3">
        <v>0</v>
      </c>
      <c r="Z267" s="3">
        <v>0</v>
      </c>
      <c r="AA267" s="3">
        <v>0</v>
      </c>
      <c r="AB267" s="3">
        <v>0</v>
      </c>
      <c r="AC267" s="3">
        <v>0</v>
      </c>
      <c r="AD267" s="3">
        <v>0</v>
      </c>
      <c r="AE267" s="4">
        <v>43694.563414351898</v>
      </c>
      <c r="AF267" s="4">
        <v>43694.563414351898</v>
      </c>
      <c r="AG267" s="3">
        <v>1</v>
      </c>
      <c r="AH267" s="3">
        <v>1</v>
      </c>
      <c r="AI267" s="3">
        <v>1</v>
      </c>
      <c r="AJ267" s="3" t="s">
        <v>104</v>
      </c>
      <c r="AK267" s="3">
        <v>5</v>
      </c>
      <c r="AL267" s="3">
        <v>5</v>
      </c>
      <c r="AM267" s="3">
        <v>0</v>
      </c>
      <c r="AN267" s="3">
        <v>0</v>
      </c>
      <c r="AO267" s="3">
        <v>0</v>
      </c>
      <c r="AP267" s="3">
        <v>0</v>
      </c>
      <c r="AQ267" s="3">
        <v>0</v>
      </c>
      <c r="AR267" s="3">
        <v>0</v>
      </c>
      <c r="AS267" s="3">
        <v>0</v>
      </c>
      <c r="AT267" s="3">
        <v>0</v>
      </c>
      <c r="AU267" s="3">
        <v>0</v>
      </c>
      <c r="AV267" s="3">
        <v>0</v>
      </c>
      <c r="AW267" s="3"/>
      <c r="AX267" s="3">
        <v>1</v>
      </c>
      <c r="AY267" s="3">
        <v>0</v>
      </c>
      <c r="AZ267" s="3"/>
      <c r="BA267" s="3">
        <v>0</v>
      </c>
      <c r="BB267" s="3" t="s">
        <v>937</v>
      </c>
      <c r="BC267" s="3">
        <v>619795</v>
      </c>
      <c r="BD267" s="3" t="s">
        <v>224</v>
      </c>
      <c r="BE267" s="3" t="s">
        <v>938</v>
      </c>
      <c r="BF267" s="3" t="s">
        <v>132</v>
      </c>
      <c r="BG267" s="3" t="s">
        <v>337</v>
      </c>
      <c r="BH267" s="3">
        <v>16</v>
      </c>
      <c r="BI267" s="3">
        <v>1</v>
      </c>
      <c r="BJ267" s="3">
        <v>23</v>
      </c>
      <c r="BK267" s="3" t="s">
        <v>109</v>
      </c>
      <c r="BL267" s="3" t="s">
        <v>939</v>
      </c>
    </row>
    <row r="268" spans="1:64" ht="12.75" customHeight="1">
      <c r="A268" s="3">
        <v>313</v>
      </c>
      <c r="B268" s="3">
        <v>0</v>
      </c>
      <c r="C268" s="3">
        <v>0</v>
      </c>
      <c r="D268" s="3">
        <v>0</v>
      </c>
      <c r="E268" s="3">
        <v>0</v>
      </c>
      <c r="F268" s="3">
        <v>0</v>
      </c>
      <c r="G268" s="3">
        <v>0</v>
      </c>
      <c r="H268" s="3">
        <v>0</v>
      </c>
      <c r="I268" s="3">
        <v>0</v>
      </c>
      <c r="J268" s="3">
        <v>621</v>
      </c>
      <c r="K268" s="3">
        <v>0</v>
      </c>
      <c r="L268" s="3">
        <v>0</v>
      </c>
      <c r="M268" s="3">
        <v>0</v>
      </c>
      <c r="N268" s="3">
        <v>0</v>
      </c>
      <c r="O268" s="3">
        <v>0</v>
      </c>
      <c r="P268" s="3">
        <v>0</v>
      </c>
      <c r="Q268" s="3">
        <v>0</v>
      </c>
      <c r="R268" s="3">
        <v>0</v>
      </c>
      <c r="S268" s="3">
        <v>0</v>
      </c>
      <c r="T268" s="3">
        <v>0</v>
      </c>
      <c r="U268" s="3">
        <v>0</v>
      </c>
      <c r="V268" s="3">
        <v>0</v>
      </c>
      <c r="W268" s="3">
        <v>0</v>
      </c>
      <c r="X268" s="3">
        <v>0</v>
      </c>
      <c r="Y268" s="3">
        <v>0</v>
      </c>
      <c r="Z268" s="3">
        <v>0</v>
      </c>
      <c r="AA268" s="3">
        <v>0</v>
      </c>
      <c r="AB268" s="3">
        <v>0</v>
      </c>
      <c r="AC268" s="3">
        <v>0</v>
      </c>
      <c r="AD268" s="3">
        <v>0</v>
      </c>
      <c r="AE268" s="4">
        <v>43694.585069444402</v>
      </c>
      <c r="AF268" s="4">
        <v>43694.585069444402</v>
      </c>
      <c r="AG268" s="3">
        <v>1</v>
      </c>
      <c r="AH268" s="3">
        <v>0</v>
      </c>
      <c r="AI268" s="3">
        <v>0</v>
      </c>
      <c r="AJ268" s="3"/>
      <c r="AK268" s="3">
        <v>2</v>
      </c>
      <c r="AL268" s="3">
        <v>0</v>
      </c>
      <c r="AM268" s="3">
        <v>1</v>
      </c>
      <c r="AN268" s="3">
        <v>0</v>
      </c>
      <c r="AO268" s="3">
        <v>0</v>
      </c>
      <c r="AP268" s="3">
        <v>0</v>
      </c>
      <c r="AQ268" s="3">
        <v>0</v>
      </c>
      <c r="AR268" s="3">
        <v>0</v>
      </c>
      <c r="AS268" s="3">
        <v>0</v>
      </c>
      <c r="AT268" s="3">
        <v>0</v>
      </c>
      <c r="AU268" s="3">
        <v>0</v>
      </c>
      <c r="AV268" s="3">
        <v>0</v>
      </c>
      <c r="AW268" s="3"/>
      <c r="AX268" s="3">
        <v>1</v>
      </c>
      <c r="AY268" s="3">
        <v>0</v>
      </c>
      <c r="AZ268" s="3"/>
      <c r="BA268" s="3">
        <v>0</v>
      </c>
      <c r="BB268" s="3"/>
      <c r="BC268" s="3">
        <v>700424</v>
      </c>
      <c r="BD268" s="3" t="s">
        <v>179</v>
      </c>
      <c r="BE268" s="3" t="s">
        <v>940</v>
      </c>
      <c r="BF268" s="3" t="s">
        <v>100</v>
      </c>
      <c r="BG268" s="3" t="s">
        <v>941</v>
      </c>
      <c r="BH268" s="3">
        <v>10</v>
      </c>
      <c r="BI268" s="3">
        <v>7</v>
      </c>
      <c r="BJ268" s="3">
        <v>13</v>
      </c>
      <c r="BK268" s="3" t="s">
        <v>102</v>
      </c>
      <c r="BL268" s="3" t="s">
        <v>110</v>
      </c>
    </row>
    <row r="269" spans="1:64" ht="12.75" customHeight="1">
      <c r="A269" s="3">
        <v>299</v>
      </c>
      <c r="B269" s="3">
        <v>0</v>
      </c>
      <c r="C269" s="3">
        <v>0</v>
      </c>
      <c r="D269" s="3">
        <v>0</v>
      </c>
      <c r="E269" s="3">
        <v>0</v>
      </c>
      <c r="F269" s="3">
        <v>0</v>
      </c>
      <c r="G269" s="3">
        <v>0</v>
      </c>
      <c r="H269" s="3">
        <v>0</v>
      </c>
      <c r="I269" s="3">
        <v>0</v>
      </c>
      <c r="J269" s="3">
        <v>1201</v>
      </c>
      <c r="K269" s="3">
        <v>0</v>
      </c>
      <c r="L269" s="3">
        <v>0</v>
      </c>
      <c r="M269" s="3">
        <v>0</v>
      </c>
      <c r="N269" s="3">
        <v>0</v>
      </c>
      <c r="O269" s="3">
        <v>0</v>
      </c>
      <c r="P269" s="3">
        <v>0</v>
      </c>
      <c r="Q269" s="3">
        <v>0</v>
      </c>
      <c r="R269" s="3">
        <v>0</v>
      </c>
      <c r="S269" s="3">
        <v>0</v>
      </c>
      <c r="T269" s="3">
        <v>0</v>
      </c>
      <c r="U269" s="3">
        <v>0</v>
      </c>
      <c r="V269" s="3">
        <v>0</v>
      </c>
      <c r="W269" s="3">
        <v>0</v>
      </c>
      <c r="X269" s="3">
        <v>0</v>
      </c>
      <c r="Y269" s="3">
        <v>0</v>
      </c>
      <c r="Z269" s="3">
        <v>0</v>
      </c>
      <c r="AA269" s="3">
        <v>0</v>
      </c>
      <c r="AB269" s="3">
        <v>0</v>
      </c>
      <c r="AC269" s="3">
        <v>0</v>
      </c>
      <c r="AD269" s="3">
        <v>0</v>
      </c>
      <c r="AE269" s="4">
        <v>43694.6798263889</v>
      </c>
      <c r="AF269" s="4">
        <v>43694.6798263889</v>
      </c>
      <c r="AG269" s="3">
        <v>1</v>
      </c>
      <c r="AH269" s="3">
        <v>1</v>
      </c>
      <c r="AI269" s="3">
        <v>2</v>
      </c>
      <c r="AJ269" s="3" t="s">
        <v>104</v>
      </c>
      <c r="AK269" s="3">
        <v>5</v>
      </c>
      <c r="AL269" s="3">
        <v>5</v>
      </c>
      <c r="AM269" s="3">
        <v>1</v>
      </c>
      <c r="AN269" s="3">
        <v>0</v>
      </c>
      <c r="AO269" s="3">
        <v>0</v>
      </c>
      <c r="AP269" s="3">
        <v>0</v>
      </c>
      <c r="AQ269" s="3">
        <v>0</v>
      </c>
      <c r="AR269" s="3">
        <v>0</v>
      </c>
      <c r="AS269" s="3">
        <v>0</v>
      </c>
      <c r="AT269" s="3">
        <v>0</v>
      </c>
      <c r="AU269" s="3">
        <v>0</v>
      </c>
      <c r="AV269" s="3">
        <v>0</v>
      </c>
      <c r="AW269" s="3"/>
      <c r="AX269" s="3">
        <v>1</v>
      </c>
      <c r="AY269" s="3">
        <v>0</v>
      </c>
      <c r="AZ269" s="3"/>
      <c r="BA269" s="3">
        <v>0</v>
      </c>
      <c r="BB269" s="3"/>
      <c r="BC269" s="3">
        <v>701210</v>
      </c>
      <c r="BD269" s="3" t="s">
        <v>177</v>
      </c>
      <c r="BE269" s="3" t="s">
        <v>942</v>
      </c>
      <c r="BF269" s="3" t="s">
        <v>154</v>
      </c>
      <c r="BG269" s="3" t="s">
        <v>633</v>
      </c>
      <c r="BH269" s="3">
        <v>14</v>
      </c>
      <c r="BI269" s="3">
        <v>5</v>
      </c>
      <c r="BJ269" s="3">
        <v>29</v>
      </c>
      <c r="BK269" s="3" t="s">
        <v>109</v>
      </c>
      <c r="BL269" s="3" t="s">
        <v>321</v>
      </c>
    </row>
    <row r="270" spans="1:64" ht="12.75" customHeight="1">
      <c r="A270" s="3">
        <v>314</v>
      </c>
      <c r="B270" s="3">
        <v>0</v>
      </c>
      <c r="C270" s="3">
        <v>0</v>
      </c>
      <c r="D270" s="3">
        <v>0</v>
      </c>
      <c r="E270" s="3">
        <v>0</v>
      </c>
      <c r="F270" s="3">
        <v>0</v>
      </c>
      <c r="G270" s="3">
        <v>0</v>
      </c>
      <c r="H270" s="3">
        <v>0</v>
      </c>
      <c r="I270" s="3">
        <v>0</v>
      </c>
      <c r="J270" s="3">
        <v>1115</v>
      </c>
      <c r="K270" s="3">
        <v>0</v>
      </c>
      <c r="L270" s="3">
        <v>0</v>
      </c>
      <c r="M270" s="3">
        <v>0</v>
      </c>
      <c r="N270" s="3">
        <v>0</v>
      </c>
      <c r="O270" s="3">
        <v>0</v>
      </c>
      <c r="P270" s="3">
        <v>0</v>
      </c>
      <c r="Q270" s="3">
        <v>0</v>
      </c>
      <c r="R270" s="3">
        <v>0</v>
      </c>
      <c r="S270" s="3">
        <v>0</v>
      </c>
      <c r="T270" s="3">
        <v>0</v>
      </c>
      <c r="U270" s="3">
        <v>0</v>
      </c>
      <c r="V270" s="3">
        <v>0</v>
      </c>
      <c r="W270" s="3">
        <v>0</v>
      </c>
      <c r="X270" s="3">
        <v>0</v>
      </c>
      <c r="Y270" s="3">
        <v>0</v>
      </c>
      <c r="Z270" s="3">
        <v>0</v>
      </c>
      <c r="AA270" s="3">
        <v>0</v>
      </c>
      <c r="AB270" s="3">
        <v>0</v>
      </c>
      <c r="AC270" s="3">
        <v>0</v>
      </c>
      <c r="AD270" s="3">
        <v>0</v>
      </c>
      <c r="AE270" s="4">
        <v>43694.733263888898</v>
      </c>
      <c r="AF270" s="4">
        <v>43694.733263888898</v>
      </c>
      <c r="AG270" s="3">
        <v>1</v>
      </c>
      <c r="AH270" s="3">
        <v>1</v>
      </c>
      <c r="AI270" s="3">
        <v>1</v>
      </c>
      <c r="AJ270" s="3" t="s">
        <v>104</v>
      </c>
      <c r="AK270" s="3">
        <v>5</v>
      </c>
      <c r="AL270" s="3">
        <v>0</v>
      </c>
      <c r="AM270" s="3">
        <v>1</v>
      </c>
      <c r="AN270" s="3">
        <v>0</v>
      </c>
      <c r="AO270" s="3">
        <v>0</v>
      </c>
      <c r="AP270" s="3">
        <v>0</v>
      </c>
      <c r="AQ270" s="3">
        <v>0</v>
      </c>
      <c r="AR270" s="3">
        <v>0</v>
      </c>
      <c r="AS270" s="3">
        <v>0</v>
      </c>
      <c r="AT270" s="3">
        <v>0</v>
      </c>
      <c r="AU270" s="3">
        <v>0</v>
      </c>
      <c r="AV270" s="3">
        <v>0</v>
      </c>
      <c r="AW270" s="3"/>
      <c r="AX270" s="3">
        <v>1</v>
      </c>
      <c r="AY270" s="3">
        <v>0</v>
      </c>
      <c r="AZ270" s="3"/>
      <c r="BA270" s="3">
        <v>0</v>
      </c>
      <c r="BB270" s="3"/>
      <c r="BC270" s="3">
        <v>600829</v>
      </c>
      <c r="BD270" s="3" t="s">
        <v>231</v>
      </c>
      <c r="BE270" s="3" t="s">
        <v>943</v>
      </c>
      <c r="BF270" s="3" t="s">
        <v>160</v>
      </c>
      <c r="BG270" s="3" t="s">
        <v>944</v>
      </c>
      <c r="BH270" s="3">
        <v>19</v>
      </c>
      <c r="BI270" s="3">
        <v>2</v>
      </c>
      <c r="BJ270" s="3">
        <v>15</v>
      </c>
      <c r="BK270" s="3" t="s">
        <v>102</v>
      </c>
      <c r="BL270" s="3" t="s">
        <v>284</v>
      </c>
    </row>
    <row r="271" spans="1:64" ht="12.75" customHeight="1">
      <c r="A271" s="3">
        <v>276</v>
      </c>
      <c r="B271" s="3">
        <v>0</v>
      </c>
      <c r="C271" s="3">
        <v>0</v>
      </c>
      <c r="D271" s="3">
        <v>0</v>
      </c>
      <c r="E271" s="3">
        <v>0</v>
      </c>
      <c r="F271" s="3">
        <v>0</v>
      </c>
      <c r="G271" s="3">
        <v>0</v>
      </c>
      <c r="H271" s="3">
        <v>0</v>
      </c>
      <c r="I271" s="3">
        <v>0</v>
      </c>
      <c r="J271" s="3">
        <v>2190</v>
      </c>
      <c r="K271" s="3">
        <v>0</v>
      </c>
      <c r="L271" s="3">
        <v>0</v>
      </c>
      <c r="M271" s="3">
        <v>0</v>
      </c>
      <c r="N271" s="3">
        <v>0</v>
      </c>
      <c r="O271" s="3">
        <v>0</v>
      </c>
      <c r="P271" s="3">
        <v>0</v>
      </c>
      <c r="Q271" s="3">
        <v>0</v>
      </c>
      <c r="R271" s="3">
        <v>0</v>
      </c>
      <c r="S271" s="3">
        <v>0</v>
      </c>
      <c r="T271" s="3">
        <v>0</v>
      </c>
      <c r="U271" s="3">
        <v>0</v>
      </c>
      <c r="V271" s="3">
        <v>0</v>
      </c>
      <c r="W271" s="3">
        <v>0</v>
      </c>
      <c r="X271" s="3">
        <v>0</v>
      </c>
      <c r="Y271" s="3">
        <v>0</v>
      </c>
      <c r="Z271" s="3">
        <v>0</v>
      </c>
      <c r="AA271" s="3">
        <v>0</v>
      </c>
      <c r="AB271" s="3">
        <v>0</v>
      </c>
      <c r="AC271" s="3">
        <v>0</v>
      </c>
      <c r="AD271" s="3">
        <v>0</v>
      </c>
      <c r="AE271" s="4">
        <v>43694.818159722199</v>
      </c>
      <c r="AF271" s="4">
        <v>43694.818159722199</v>
      </c>
      <c r="AG271" s="3">
        <v>1</v>
      </c>
      <c r="AH271" s="3">
        <v>1</v>
      </c>
      <c r="AI271" s="3">
        <v>1</v>
      </c>
      <c r="AJ271" s="3" t="s">
        <v>104</v>
      </c>
      <c r="AK271" s="3">
        <v>5</v>
      </c>
      <c r="AL271" s="3">
        <v>5</v>
      </c>
      <c r="AM271" s="3">
        <v>0</v>
      </c>
      <c r="AN271" s="3">
        <v>0</v>
      </c>
      <c r="AO271" s="3">
        <v>0</v>
      </c>
      <c r="AP271" s="3">
        <v>0</v>
      </c>
      <c r="AQ271" s="3">
        <v>0</v>
      </c>
      <c r="AR271" s="3">
        <v>0</v>
      </c>
      <c r="AS271" s="3">
        <v>0</v>
      </c>
      <c r="AT271" s="3">
        <v>0</v>
      </c>
      <c r="AU271" s="3">
        <v>0</v>
      </c>
      <c r="AV271" s="3">
        <v>0</v>
      </c>
      <c r="AW271" s="3"/>
      <c r="AX271" s="3">
        <v>1</v>
      </c>
      <c r="AY271" s="3">
        <v>0</v>
      </c>
      <c r="AZ271" s="3"/>
      <c r="BA271" s="3">
        <v>0</v>
      </c>
      <c r="BB271" s="3" t="s">
        <v>945</v>
      </c>
      <c r="BC271" s="3">
        <v>611885</v>
      </c>
      <c r="BD271" s="3" t="s">
        <v>124</v>
      </c>
      <c r="BE271" s="3" t="s">
        <v>946</v>
      </c>
      <c r="BF271" s="3" t="s">
        <v>141</v>
      </c>
      <c r="BG271" s="3" t="s">
        <v>337</v>
      </c>
      <c r="BH271" s="3">
        <v>13</v>
      </c>
      <c r="BI271" s="3">
        <v>3</v>
      </c>
      <c r="BJ271" s="3">
        <v>14</v>
      </c>
      <c r="BK271" s="3" t="s">
        <v>127</v>
      </c>
      <c r="BL271" s="3" t="s">
        <v>881</v>
      </c>
    </row>
    <row r="272" spans="1:64" ht="12.75" customHeight="1">
      <c r="A272" s="3">
        <v>315</v>
      </c>
      <c r="B272" s="3">
        <v>0</v>
      </c>
      <c r="C272" s="3">
        <v>2</v>
      </c>
      <c r="D272" s="3">
        <v>5</v>
      </c>
      <c r="E272" s="3">
        <v>0</v>
      </c>
      <c r="F272" s="3">
        <v>0</v>
      </c>
      <c r="G272" s="3">
        <v>0</v>
      </c>
      <c r="H272" s="3">
        <v>0</v>
      </c>
      <c r="I272" s="3">
        <v>0</v>
      </c>
      <c r="J272" s="3">
        <v>2226</v>
      </c>
      <c r="K272" s="3">
        <v>0</v>
      </c>
      <c r="L272" s="3">
        <v>0</v>
      </c>
      <c r="M272" s="3">
        <v>0</v>
      </c>
      <c r="N272" s="3">
        <v>0</v>
      </c>
      <c r="O272" s="3">
        <v>0</v>
      </c>
      <c r="P272" s="3">
        <v>0</v>
      </c>
      <c r="Q272" s="3">
        <v>0</v>
      </c>
      <c r="R272" s="3">
        <v>0</v>
      </c>
      <c r="S272" s="3">
        <v>0</v>
      </c>
      <c r="T272" s="3">
        <v>0</v>
      </c>
      <c r="U272" s="3">
        <v>0</v>
      </c>
      <c r="V272" s="3">
        <v>0</v>
      </c>
      <c r="W272" s="3">
        <v>0</v>
      </c>
      <c r="X272" s="3">
        <v>0</v>
      </c>
      <c r="Y272" s="3">
        <v>0</v>
      </c>
      <c r="Z272" s="3">
        <v>0</v>
      </c>
      <c r="AA272" s="3">
        <v>0</v>
      </c>
      <c r="AB272" s="3">
        <v>0</v>
      </c>
      <c r="AC272" s="3">
        <v>0</v>
      </c>
      <c r="AD272" s="3">
        <v>0</v>
      </c>
      <c r="AE272" s="4">
        <v>43694.901909722197</v>
      </c>
      <c r="AF272" s="4">
        <v>43694.901909722197</v>
      </c>
      <c r="AG272" s="3">
        <v>1</v>
      </c>
      <c r="AH272" s="3">
        <v>1</v>
      </c>
      <c r="AI272" s="3">
        <v>2</v>
      </c>
      <c r="AJ272" s="3" t="s">
        <v>104</v>
      </c>
      <c r="AK272" s="3">
        <v>5</v>
      </c>
      <c r="AL272" s="3">
        <v>5</v>
      </c>
      <c r="AM272" s="3">
        <v>0</v>
      </c>
      <c r="AN272" s="3">
        <v>0</v>
      </c>
      <c r="AO272" s="3">
        <v>0</v>
      </c>
      <c r="AP272" s="3">
        <v>0</v>
      </c>
      <c r="AQ272" s="3">
        <v>0</v>
      </c>
      <c r="AR272" s="3">
        <v>0</v>
      </c>
      <c r="AS272" s="3">
        <v>0</v>
      </c>
      <c r="AT272" s="3">
        <v>0</v>
      </c>
      <c r="AU272" s="3">
        <v>0</v>
      </c>
      <c r="AV272" s="3">
        <v>0</v>
      </c>
      <c r="AW272" s="3"/>
      <c r="AX272" s="3">
        <v>1</v>
      </c>
      <c r="AY272" s="3">
        <v>0</v>
      </c>
      <c r="AZ272" s="3"/>
      <c r="BA272" s="3">
        <v>0</v>
      </c>
      <c r="BB272" s="3" t="s">
        <v>947</v>
      </c>
      <c r="BC272" s="3">
        <v>622399</v>
      </c>
      <c r="BD272" s="3" t="s">
        <v>110</v>
      </c>
      <c r="BE272" s="3" t="s">
        <v>948</v>
      </c>
      <c r="BF272" s="3" t="s">
        <v>121</v>
      </c>
      <c r="BG272" s="3" t="s">
        <v>337</v>
      </c>
      <c r="BH272" s="3">
        <v>11</v>
      </c>
      <c r="BI272" s="3">
        <v>10</v>
      </c>
      <c r="BJ272" s="3">
        <v>25</v>
      </c>
      <c r="BK272" s="3" t="s">
        <v>127</v>
      </c>
      <c r="BL272" s="3" t="s">
        <v>130</v>
      </c>
    </row>
    <row r="273" spans="1:64" ht="12.75" customHeight="1">
      <c r="A273" s="3">
        <v>316</v>
      </c>
      <c r="B273" s="3">
        <v>0</v>
      </c>
      <c r="C273" s="3">
        <v>0</v>
      </c>
      <c r="D273" s="3">
        <v>0</v>
      </c>
      <c r="E273" s="3">
        <v>0</v>
      </c>
      <c r="F273" s="3">
        <v>0</v>
      </c>
      <c r="G273" s="3">
        <v>0</v>
      </c>
      <c r="H273" s="3">
        <v>0</v>
      </c>
      <c r="I273" s="3">
        <v>0</v>
      </c>
      <c r="J273" s="3">
        <v>889</v>
      </c>
      <c r="K273" s="3">
        <v>0</v>
      </c>
      <c r="L273" s="3">
        <v>0</v>
      </c>
      <c r="M273" s="3">
        <v>0</v>
      </c>
      <c r="N273" s="3">
        <v>0</v>
      </c>
      <c r="O273" s="3">
        <v>0</v>
      </c>
      <c r="P273" s="3">
        <v>0</v>
      </c>
      <c r="Q273" s="3">
        <v>0</v>
      </c>
      <c r="R273" s="3">
        <v>0</v>
      </c>
      <c r="S273" s="3">
        <v>0</v>
      </c>
      <c r="T273" s="3">
        <v>0</v>
      </c>
      <c r="U273" s="3">
        <v>0</v>
      </c>
      <c r="V273" s="3">
        <v>0</v>
      </c>
      <c r="W273" s="3">
        <v>0</v>
      </c>
      <c r="X273" s="3">
        <v>0</v>
      </c>
      <c r="Y273" s="3">
        <v>0</v>
      </c>
      <c r="Z273" s="3">
        <v>0</v>
      </c>
      <c r="AA273" s="3">
        <v>0</v>
      </c>
      <c r="AB273" s="3">
        <v>0</v>
      </c>
      <c r="AC273" s="3">
        <v>0</v>
      </c>
      <c r="AD273" s="3">
        <v>0</v>
      </c>
      <c r="AE273" s="4">
        <v>43694.930173611101</v>
      </c>
      <c r="AF273" s="4">
        <v>43694.930173611101</v>
      </c>
      <c r="AG273" s="3">
        <v>1</v>
      </c>
      <c r="AH273" s="3">
        <v>1</v>
      </c>
      <c r="AI273" s="3">
        <v>1</v>
      </c>
      <c r="AJ273" s="3" t="s">
        <v>209</v>
      </c>
      <c r="AK273" s="3">
        <v>5</v>
      </c>
      <c r="AL273" s="3">
        <v>2</v>
      </c>
      <c r="AM273" s="3">
        <v>1</v>
      </c>
      <c r="AN273" s="3">
        <v>0</v>
      </c>
      <c r="AO273" s="3">
        <v>0</v>
      </c>
      <c r="AP273" s="3">
        <v>0</v>
      </c>
      <c r="AQ273" s="3">
        <v>0</v>
      </c>
      <c r="AR273" s="3">
        <v>0</v>
      </c>
      <c r="AS273" s="3">
        <v>0</v>
      </c>
      <c r="AT273" s="3">
        <v>0</v>
      </c>
      <c r="AU273" s="3">
        <v>0</v>
      </c>
      <c r="AV273" s="3">
        <v>0</v>
      </c>
      <c r="AW273" s="3"/>
      <c r="AX273" s="3">
        <v>1</v>
      </c>
      <c r="AY273" s="3">
        <v>0</v>
      </c>
      <c r="AZ273" s="3"/>
      <c r="BA273" s="3">
        <v>0</v>
      </c>
      <c r="BB273" s="3"/>
      <c r="BC273" s="3">
        <v>610411</v>
      </c>
      <c r="BD273" s="3" t="s">
        <v>949</v>
      </c>
      <c r="BE273" s="3" t="s">
        <v>950</v>
      </c>
      <c r="BF273" s="3" t="s">
        <v>144</v>
      </c>
      <c r="BG273" s="3" t="s">
        <v>366</v>
      </c>
      <c r="BH273" s="3">
        <v>14</v>
      </c>
      <c r="BI273" s="3">
        <v>11</v>
      </c>
      <c r="BJ273" s="3">
        <v>9</v>
      </c>
      <c r="BK273" s="3" t="s">
        <v>102</v>
      </c>
      <c r="BL273" s="3" t="s">
        <v>270</v>
      </c>
    </row>
    <row r="274" spans="1:64" ht="12.75" customHeight="1">
      <c r="A274" s="3">
        <v>317</v>
      </c>
      <c r="B274" s="3">
        <v>0</v>
      </c>
      <c r="C274" s="3">
        <v>0</v>
      </c>
      <c r="D274" s="3">
        <v>0</v>
      </c>
      <c r="E274" s="3">
        <v>0</v>
      </c>
      <c r="F274" s="3">
        <v>0</v>
      </c>
      <c r="G274" s="3">
        <v>0</v>
      </c>
      <c r="H274" s="3">
        <v>0</v>
      </c>
      <c r="I274" s="3">
        <v>0</v>
      </c>
      <c r="J274" s="3">
        <v>2039</v>
      </c>
      <c r="K274" s="3">
        <v>0</v>
      </c>
      <c r="L274" s="3">
        <v>0</v>
      </c>
      <c r="M274" s="3">
        <v>0</v>
      </c>
      <c r="N274" s="3">
        <v>0</v>
      </c>
      <c r="O274" s="3">
        <v>0</v>
      </c>
      <c r="P274" s="3">
        <v>0</v>
      </c>
      <c r="Q274" s="3">
        <v>0</v>
      </c>
      <c r="R274" s="3">
        <v>0</v>
      </c>
      <c r="S274" s="3">
        <v>0</v>
      </c>
      <c r="T274" s="3">
        <v>0</v>
      </c>
      <c r="U274" s="3">
        <v>0</v>
      </c>
      <c r="V274" s="3">
        <v>0</v>
      </c>
      <c r="W274" s="3">
        <v>0</v>
      </c>
      <c r="X274" s="3">
        <v>0</v>
      </c>
      <c r="Y274" s="3">
        <v>0</v>
      </c>
      <c r="Z274" s="3">
        <v>0</v>
      </c>
      <c r="AA274" s="3">
        <v>0</v>
      </c>
      <c r="AB274" s="3">
        <v>0</v>
      </c>
      <c r="AC274" s="3">
        <v>0</v>
      </c>
      <c r="AD274" s="3">
        <v>0</v>
      </c>
      <c r="AE274" s="4">
        <v>43695.001562500001</v>
      </c>
      <c r="AF274" s="4">
        <v>43695.001562500001</v>
      </c>
      <c r="AG274" s="3">
        <v>1</v>
      </c>
      <c r="AH274" s="3">
        <v>0</v>
      </c>
      <c r="AI274" s="3">
        <v>0</v>
      </c>
      <c r="AJ274" s="3" t="s">
        <v>359</v>
      </c>
      <c r="AK274" s="3">
        <v>5</v>
      </c>
      <c r="AL274" s="3">
        <v>0</v>
      </c>
      <c r="AM274" s="3">
        <v>1</v>
      </c>
      <c r="AN274" s="3">
        <v>0</v>
      </c>
      <c r="AO274" s="3">
        <v>0</v>
      </c>
      <c r="AP274" s="3">
        <v>0</v>
      </c>
      <c r="AQ274" s="3">
        <v>0</v>
      </c>
      <c r="AR274" s="3">
        <v>0</v>
      </c>
      <c r="AS274" s="3">
        <v>0</v>
      </c>
      <c r="AT274" s="3">
        <v>0</v>
      </c>
      <c r="AU274" s="3">
        <v>0</v>
      </c>
      <c r="AV274" s="3">
        <v>0</v>
      </c>
      <c r="AW274" s="3"/>
      <c r="AX274" s="3">
        <v>1</v>
      </c>
      <c r="AY274" s="3">
        <v>0</v>
      </c>
      <c r="AZ274" s="3"/>
      <c r="BA274" s="3">
        <v>0</v>
      </c>
      <c r="BB274" s="3"/>
      <c r="BC274" s="3">
        <v>700384</v>
      </c>
      <c r="BD274" s="3" t="s">
        <v>304</v>
      </c>
      <c r="BE274" s="3" t="s">
        <v>951</v>
      </c>
      <c r="BF274" s="3" t="s">
        <v>219</v>
      </c>
      <c r="BG274" s="3" t="s">
        <v>779</v>
      </c>
      <c r="BH274" s="3">
        <v>10</v>
      </c>
      <c r="BI274" s="3">
        <v>7</v>
      </c>
      <c r="BJ274" s="3">
        <v>9</v>
      </c>
      <c r="BK274" s="3" t="s">
        <v>102</v>
      </c>
      <c r="BL274" s="3" t="s">
        <v>504</v>
      </c>
    </row>
    <row r="275" spans="1:64" ht="12.75" customHeight="1">
      <c r="A275" s="3">
        <v>235</v>
      </c>
      <c r="B275" s="3">
        <v>0</v>
      </c>
      <c r="C275" s="3">
        <v>0</v>
      </c>
      <c r="D275" s="3">
        <v>0</v>
      </c>
      <c r="E275" s="3">
        <v>0</v>
      </c>
      <c r="F275" s="3">
        <v>0</v>
      </c>
      <c r="G275" s="3">
        <v>0</v>
      </c>
      <c r="H275" s="3">
        <v>0</v>
      </c>
      <c r="I275" s="3">
        <v>0</v>
      </c>
      <c r="J275" s="3">
        <v>2147</v>
      </c>
      <c r="K275" s="3">
        <v>0</v>
      </c>
      <c r="L275" s="3">
        <v>0</v>
      </c>
      <c r="M275" s="3">
        <v>0</v>
      </c>
      <c r="N275" s="3">
        <v>0</v>
      </c>
      <c r="O275" s="3">
        <v>0</v>
      </c>
      <c r="P275" s="3">
        <v>0</v>
      </c>
      <c r="Q275" s="3">
        <v>0</v>
      </c>
      <c r="R275" s="3">
        <v>0</v>
      </c>
      <c r="S275" s="3">
        <v>0</v>
      </c>
      <c r="T275" s="3">
        <v>0</v>
      </c>
      <c r="U275" s="3">
        <v>0</v>
      </c>
      <c r="V275" s="3">
        <v>0</v>
      </c>
      <c r="W275" s="3">
        <v>0</v>
      </c>
      <c r="X275" s="3">
        <v>0</v>
      </c>
      <c r="Y275" s="3">
        <v>0</v>
      </c>
      <c r="Z275" s="3">
        <v>0</v>
      </c>
      <c r="AA275" s="3">
        <v>0</v>
      </c>
      <c r="AB275" s="3">
        <v>0</v>
      </c>
      <c r="AC275" s="3">
        <v>0</v>
      </c>
      <c r="AD275" s="3">
        <v>0</v>
      </c>
      <c r="AE275" s="4">
        <v>43695.281284722201</v>
      </c>
      <c r="AF275" s="4">
        <v>43695.281284722201</v>
      </c>
      <c r="AG275" s="3">
        <v>1</v>
      </c>
      <c r="AH275" s="3">
        <v>2</v>
      </c>
      <c r="AI275" s="3">
        <v>1</v>
      </c>
      <c r="AJ275" s="3" t="s">
        <v>952</v>
      </c>
      <c r="AK275" s="3">
        <v>0</v>
      </c>
      <c r="AL275" s="3">
        <v>0</v>
      </c>
      <c r="AM275" s="3">
        <v>0</v>
      </c>
      <c r="AN275" s="3">
        <v>0</v>
      </c>
      <c r="AO275" s="3">
        <v>0</v>
      </c>
      <c r="AP275" s="3">
        <v>0</v>
      </c>
      <c r="AQ275" s="3">
        <v>0</v>
      </c>
      <c r="AR275" s="3">
        <v>0</v>
      </c>
      <c r="AS275" s="3">
        <v>0</v>
      </c>
      <c r="AT275" s="3">
        <v>0</v>
      </c>
      <c r="AU275" s="3">
        <v>0</v>
      </c>
      <c r="AV275" s="3">
        <v>0</v>
      </c>
      <c r="AW275" s="3"/>
      <c r="AX275" s="3">
        <v>1</v>
      </c>
      <c r="AY275" s="3">
        <v>0</v>
      </c>
      <c r="AZ275" s="3"/>
      <c r="BA275" s="3">
        <v>0</v>
      </c>
      <c r="BB275" s="3"/>
      <c r="BC275" s="3">
        <v>588819</v>
      </c>
      <c r="BD275" s="3" t="s">
        <v>124</v>
      </c>
      <c r="BE275" s="3" t="s">
        <v>953</v>
      </c>
      <c r="BF275" s="3" t="s">
        <v>318</v>
      </c>
      <c r="BG275" s="3" t="s">
        <v>337</v>
      </c>
      <c r="BH275" s="3">
        <v>23</v>
      </c>
      <c r="BI275" s="3">
        <v>1</v>
      </c>
      <c r="BJ275" s="3">
        <v>8</v>
      </c>
      <c r="BK275" s="3" t="s">
        <v>102</v>
      </c>
      <c r="BL275" s="3" t="s">
        <v>738</v>
      </c>
    </row>
    <row r="276" spans="1:64" ht="12.75" customHeight="1">
      <c r="A276" s="3">
        <v>283</v>
      </c>
      <c r="B276" s="3">
        <v>0</v>
      </c>
      <c r="C276" s="3">
        <v>0</v>
      </c>
      <c r="D276" s="3">
        <v>0</v>
      </c>
      <c r="E276" s="3">
        <v>0</v>
      </c>
      <c r="F276" s="3">
        <v>0</v>
      </c>
      <c r="G276" s="3">
        <v>0</v>
      </c>
      <c r="H276" s="3">
        <v>0</v>
      </c>
      <c r="I276" s="3">
        <v>0</v>
      </c>
      <c r="J276" s="3">
        <v>214</v>
      </c>
      <c r="K276" s="3">
        <v>0</v>
      </c>
      <c r="L276" s="3">
        <v>0</v>
      </c>
      <c r="M276" s="3">
        <v>0</v>
      </c>
      <c r="N276" s="3">
        <v>0</v>
      </c>
      <c r="O276" s="3">
        <v>0</v>
      </c>
      <c r="P276" s="3">
        <v>0</v>
      </c>
      <c r="Q276" s="3">
        <v>0</v>
      </c>
      <c r="R276" s="3">
        <v>0</v>
      </c>
      <c r="S276" s="3">
        <v>0</v>
      </c>
      <c r="T276" s="3">
        <v>0</v>
      </c>
      <c r="U276" s="3">
        <v>0</v>
      </c>
      <c r="V276" s="3">
        <v>0</v>
      </c>
      <c r="W276" s="3">
        <v>0</v>
      </c>
      <c r="X276" s="3">
        <v>0</v>
      </c>
      <c r="Y276" s="3">
        <v>0</v>
      </c>
      <c r="Z276" s="3">
        <v>0</v>
      </c>
      <c r="AA276" s="3">
        <v>0</v>
      </c>
      <c r="AB276" s="3">
        <v>0</v>
      </c>
      <c r="AC276" s="3">
        <v>0</v>
      </c>
      <c r="AD276" s="3">
        <v>0</v>
      </c>
      <c r="AE276" s="4">
        <v>43695.464293981502</v>
      </c>
      <c r="AF276" s="4">
        <v>43695.464293981502</v>
      </c>
      <c r="AG276" s="3">
        <v>1</v>
      </c>
      <c r="AH276" s="3">
        <v>1</v>
      </c>
      <c r="AI276" s="3">
        <v>0</v>
      </c>
      <c r="AJ276" s="3" t="s">
        <v>104</v>
      </c>
      <c r="AK276" s="3">
        <v>0</v>
      </c>
      <c r="AL276" s="3">
        <v>5</v>
      </c>
      <c r="AM276" s="3">
        <v>0</v>
      </c>
      <c r="AN276" s="3">
        <v>0</v>
      </c>
      <c r="AO276" s="3">
        <v>0</v>
      </c>
      <c r="AP276" s="3">
        <v>0</v>
      </c>
      <c r="AQ276" s="3">
        <v>0</v>
      </c>
      <c r="AR276" s="3">
        <v>0</v>
      </c>
      <c r="AS276" s="3">
        <v>0</v>
      </c>
      <c r="AT276" s="3">
        <v>0</v>
      </c>
      <c r="AU276" s="3">
        <v>0</v>
      </c>
      <c r="AV276" s="3">
        <v>0</v>
      </c>
      <c r="AW276" s="3"/>
      <c r="AX276" s="3">
        <v>1</v>
      </c>
      <c r="AY276" s="3">
        <v>0</v>
      </c>
      <c r="AZ276" s="3"/>
      <c r="BA276" s="3">
        <v>0</v>
      </c>
      <c r="BB276" s="3"/>
      <c r="BC276" s="3">
        <v>601181</v>
      </c>
      <c r="BD276" s="3" t="s">
        <v>193</v>
      </c>
      <c r="BE276" s="3" t="s">
        <v>954</v>
      </c>
      <c r="BF276" s="3" t="s">
        <v>955</v>
      </c>
      <c r="BG276" s="3" t="s">
        <v>956</v>
      </c>
      <c r="BH276" s="3">
        <v>18</v>
      </c>
      <c r="BI276" s="3">
        <v>3</v>
      </c>
      <c r="BJ276" s="3">
        <v>1</v>
      </c>
      <c r="BK276" s="3" t="s">
        <v>102</v>
      </c>
      <c r="BL276" s="3" t="s">
        <v>130</v>
      </c>
    </row>
    <row r="277" spans="1:64" ht="12.75" customHeight="1">
      <c r="A277" s="3">
        <v>271</v>
      </c>
      <c r="B277" s="3">
        <v>0</v>
      </c>
      <c r="C277" s="3">
        <v>0</v>
      </c>
      <c r="D277" s="3">
        <v>0</v>
      </c>
      <c r="E277" s="3">
        <v>0</v>
      </c>
      <c r="F277" s="3">
        <v>0</v>
      </c>
      <c r="G277" s="3">
        <v>0</v>
      </c>
      <c r="H277" s="3">
        <v>0</v>
      </c>
      <c r="I277" s="3">
        <v>0</v>
      </c>
      <c r="J277" s="3">
        <v>125</v>
      </c>
      <c r="K277" s="3">
        <v>0</v>
      </c>
      <c r="L277" s="3">
        <v>0</v>
      </c>
      <c r="M277" s="3">
        <v>0</v>
      </c>
      <c r="N277" s="3">
        <v>0</v>
      </c>
      <c r="O277" s="3">
        <v>0</v>
      </c>
      <c r="P277" s="3">
        <v>0</v>
      </c>
      <c r="Q277" s="3">
        <v>0</v>
      </c>
      <c r="R277" s="3">
        <v>0</v>
      </c>
      <c r="S277" s="3">
        <v>0</v>
      </c>
      <c r="T277" s="3">
        <v>0</v>
      </c>
      <c r="U277" s="3">
        <v>0</v>
      </c>
      <c r="V277" s="3">
        <v>0</v>
      </c>
      <c r="W277" s="3">
        <v>0</v>
      </c>
      <c r="X277" s="3">
        <v>0</v>
      </c>
      <c r="Y277" s="3">
        <v>0</v>
      </c>
      <c r="Z277" s="3">
        <v>0</v>
      </c>
      <c r="AA277" s="3">
        <v>0</v>
      </c>
      <c r="AB277" s="3">
        <v>0</v>
      </c>
      <c r="AC277" s="3">
        <v>0</v>
      </c>
      <c r="AD277" s="3">
        <v>0</v>
      </c>
      <c r="AE277" s="4">
        <v>43695.513668981497</v>
      </c>
      <c r="AF277" s="4">
        <v>43695.513668981497</v>
      </c>
      <c r="AG277" s="3">
        <v>1</v>
      </c>
      <c r="AH277" s="3">
        <v>1</v>
      </c>
      <c r="AI277" s="3">
        <v>2</v>
      </c>
      <c r="AJ277" s="3" t="s">
        <v>111</v>
      </c>
      <c r="AK277" s="3">
        <v>5</v>
      </c>
      <c r="AL277" s="3">
        <v>5</v>
      </c>
      <c r="AM277" s="3">
        <v>1</v>
      </c>
      <c r="AN277" s="3">
        <v>0</v>
      </c>
      <c r="AO277" s="3">
        <v>0</v>
      </c>
      <c r="AP277" s="3">
        <v>0</v>
      </c>
      <c r="AQ277" s="3">
        <v>0</v>
      </c>
      <c r="AR277" s="3">
        <v>0</v>
      </c>
      <c r="AS277" s="3">
        <v>0</v>
      </c>
      <c r="AT277" s="3">
        <v>0</v>
      </c>
      <c r="AU277" s="3">
        <v>0</v>
      </c>
      <c r="AV277" s="3">
        <v>0</v>
      </c>
      <c r="AW277" s="3"/>
      <c r="AX277" s="3">
        <v>1</v>
      </c>
      <c r="AY277" s="3">
        <v>0</v>
      </c>
      <c r="AZ277" s="3"/>
      <c r="BA277" s="3">
        <v>0</v>
      </c>
      <c r="BB277" s="3"/>
      <c r="BC277" s="3">
        <v>610823</v>
      </c>
      <c r="BD277" s="3" t="s">
        <v>130</v>
      </c>
      <c r="BE277" s="3" t="s">
        <v>957</v>
      </c>
      <c r="BF277" s="3" t="s">
        <v>390</v>
      </c>
      <c r="BG277" s="3" t="s">
        <v>958</v>
      </c>
      <c r="BH277" s="3">
        <v>14</v>
      </c>
      <c r="BI277" s="3">
        <v>6</v>
      </c>
      <c r="BJ277" s="3">
        <v>19</v>
      </c>
      <c r="BK277" s="3" t="s">
        <v>102</v>
      </c>
      <c r="BL277" s="3" t="s">
        <v>399</v>
      </c>
    </row>
    <row r="278" spans="1:64" ht="12.75" customHeight="1">
      <c r="A278" s="3">
        <v>321</v>
      </c>
      <c r="B278" s="3">
        <v>0</v>
      </c>
      <c r="C278" s="3">
        <v>0</v>
      </c>
      <c r="D278" s="3">
        <v>0</v>
      </c>
      <c r="E278" s="3">
        <v>0</v>
      </c>
      <c r="F278" s="3">
        <v>0</v>
      </c>
      <c r="G278" s="3">
        <v>0</v>
      </c>
      <c r="H278" s="3">
        <v>0</v>
      </c>
      <c r="I278" s="3">
        <v>0</v>
      </c>
      <c r="J278" s="3">
        <v>2197</v>
      </c>
      <c r="K278" s="3">
        <v>0</v>
      </c>
      <c r="L278" s="3">
        <v>0</v>
      </c>
      <c r="M278" s="3">
        <v>0</v>
      </c>
      <c r="N278" s="3">
        <v>0</v>
      </c>
      <c r="O278" s="3">
        <v>0</v>
      </c>
      <c r="P278" s="3">
        <v>0</v>
      </c>
      <c r="Q278" s="3">
        <v>0</v>
      </c>
      <c r="R278" s="3">
        <v>0</v>
      </c>
      <c r="S278" s="3">
        <v>0</v>
      </c>
      <c r="T278" s="3">
        <v>0</v>
      </c>
      <c r="U278" s="3">
        <v>0</v>
      </c>
      <c r="V278" s="3">
        <v>0</v>
      </c>
      <c r="W278" s="3">
        <v>0</v>
      </c>
      <c r="X278" s="3">
        <v>0</v>
      </c>
      <c r="Y278" s="3">
        <v>0</v>
      </c>
      <c r="Z278" s="3">
        <v>0</v>
      </c>
      <c r="AA278" s="3">
        <v>0</v>
      </c>
      <c r="AB278" s="3">
        <v>0</v>
      </c>
      <c r="AC278" s="3">
        <v>0</v>
      </c>
      <c r="AD278" s="3">
        <v>0</v>
      </c>
      <c r="AE278" s="4">
        <v>43695.523993055598</v>
      </c>
      <c r="AF278" s="4">
        <v>43695.523993055598</v>
      </c>
      <c r="AG278" s="3">
        <v>1</v>
      </c>
      <c r="AH278" s="3">
        <v>1</v>
      </c>
      <c r="AI278" s="3">
        <v>0</v>
      </c>
      <c r="AJ278" s="3" t="s">
        <v>104</v>
      </c>
      <c r="AK278" s="3">
        <v>5</v>
      </c>
      <c r="AL278" s="3">
        <v>5</v>
      </c>
      <c r="AM278" s="3">
        <v>0</v>
      </c>
      <c r="AN278" s="3">
        <v>0</v>
      </c>
      <c r="AO278" s="3">
        <v>0</v>
      </c>
      <c r="AP278" s="3">
        <v>0</v>
      </c>
      <c r="AQ278" s="3">
        <v>0</v>
      </c>
      <c r="AR278" s="3">
        <v>0</v>
      </c>
      <c r="AS278" s="3">
        <v>0</v>
      </c>
      <c r="AT278" s="3">
        <v>0</v>
      </c>
      <c r="AU278" s="3">
        <v>0</v>
      </c>
      <c r="AV278" s="3">
        <v>0</v>
      </c>
      <c r="AW278" s="3" t="s">
        <v>959</v>
      </c>
      <c r="AX278" s="3">
        <v>1</v>
      </c>
      <c r="AY278" s="3">
        <v>0</v>
      </c>
      <c r="AZ278" s="3"/>
      <c r="BA278" s="3">
        <v>0</v>
      </c>
      <c r="BB278" s="3"/>
      <c r="BC278" s="3">
        <v>225105</v>
      </c>
      <c r="BD278" s="3" t="s">
        <v>165</v>
      </c>
      <c r="BE278" s="3" t="s">
        <v>960</v>
      </c>
      <c r="BF278" s="3" t="s">
        <v>132</v>
      </c>
      <c r="BG278" s="3" t="s">
        <v>337</v>
      </c>
      <c r="BH278" s="3">
        <v>16</v>
      </c>
      <c r="BI278" s="3">
        <v>2</v>
      </c>
      <c r="BJ278" s="3">
        <v>6</v>
      </c>
      <c r="BK278" s="3" t="s">
        <v>109</v>
      </c>
      <c r="BL278" s="3" t="s">
        <v>149</v>
      </c>
    </row>
    <row r="279" spans="1:64" ht="12.75" customHeight="1">
      <c r="A279" s="3">
        <v>322</v>
      </c>
      <c r="B279" s="3">
        <v>0</v>
      </c>
      <c r="C279" s="3">
        <v>0</v>
      </c>
      <c r="D279" s="3">
        <v>0</v>
      </c>
      <c r="E279" s="3">
        <v>0</v>
      </c>
      <c r="F279" s="3">
        <v>0</v>
      </c>
      <c r="G279" s="3">
        <v>0</v>
      </c>
      <c r="H279" s="3">
        <v>0</v>
      </c>
      <c r="I279" s="3">
        <v>0</v>
      </c>
      <c r="J279" s="3">
        <v>2014</v>
      </c>
      <c r="K279" s="3">
        <v>0</v>
      </c>
      <c r="L279" s="3">
        <v>0</v>
      </c>
      <c r="M279" s="3">
        <v>0</v>
      </c>
      <c r="N279" s="3">
        <v>0</v>
      </c>
      <c r="O279" s="3">
        <v>0</v>
      </c>
      <c r="P279" s="3">
        <v>0</v>
      </c>
      <c r="Q279" s="3">
        <v>0</v>
      </c>
      <c r="R279" s="3">
        <v>0</v>
      </c>
      <c r="S279" s="3">
        <v>0</v>
      </c>
      <c r="T279" s="3">
        <v>0</v>
      </c>
      <c r="U279" s="3">
        <v>0</v>
      </c>
      <c r="V279" s="3">
        <v>0</v>
      </c>
      <c r="W279" s="3">
        <v>0</v>
      </c>
      <c r="X279" s="3">
        <v>0</v>
      </c>
      <c r="Y279" s="3">
        <v>0</v>
      </c>
      <c r="Z279" s="3">
        <v>0</v>
      </c>
      <c r="AA279" s="3">
        <v>0</v>
      </c>
      <c r="AB279" s="3">
        <v>0</v>
      </c>
      <c r="AC279" s="3">
        <v>0</v>
      </c>
      <c r="AD279" s="3">
        <v>0</v>
      </c>
      <c r="AE279" s="4">
        <v>43695.535439814797</v>
      </c>
      <c r="AF279" s="4">
        <v>43695.535439814797</v>
      </c>
      <c r="AG279" s="3">
        <v>1</v>
      </c>
      <c r="AH279" s="3">
        <v>1</v>
      </c>
      <c r="AI279" s="3">
        <v>2</v>
      </c>
      <c r="AJ279" s="3" t="s">
        <v>135</v>
      </c>
      <c r="AK279" s="3">
        <v>1</v>
      </c>
      <c r="AL279" s="3">
        <v>1</v>
      </c>
      <c r="AM279" s="3">
        <v>0</v>
      </c>
      <c r="AN279" s="3">
        <v>0</v>
      </c>
      <c r="AO279" s="3">
        <v>0</v>
      </c>
      <c r="AP279" s="3">
        <v>0</v>
      </c>
      <c r="AQ279" s="3">
        <v>0</v>
      </c>
      <c r="AR279" s="3">
        <v>0</v>
      </c>
      <c r="AS279" s="3">
        <v>0</v>
      </c>
      <c r="AT279" s="3">
        <v>0</v>
      </c>
      <c r="AU279" s="3">
        <v>0</v>
      </c>
      <c r="AV279" s="3">
        <v>0</v>
      </c>
      <c r="AW279" s="3"/>
      <c r="AX279" s="3">
        <v>1</v>
      </c>
      <c r="AY279" s="3">
        <v>0</v>
      </c>
      <c r="AZ279" s="3"/>
      <c r="BA279" s="3">
        <v>0</v>
      </c>
      <c r="BB279" s="3" t="s">
        <v>961</v>
      </c>
      <c r="BC279" s="3">
        <v>578735</v>
      </c>
      <c r="BD279" s="3" t="s">
        <v>148</v>
      </c>
      <c r="BE279" s="3" t="s">
        <v>962</v>
      </c>
      <c r="BF279" s="3" t="s">
        <v>627</v>
      </c>
      <c r="BG279" s="3" t="s">
        <v>530</v>
      </c>
      <c r="BH279" s="3">
        <v>27</v>
      </c>
      <c r="BI279" s="3">
        <v>7</v>
      </c>
      <c r="BJ279" s="3">
        <v>29</v>
      </c>
      <c r="BK279" s="3" t="s">
        <v>102</v>
      </c>
      <c r="BL279" s="3" t="s">
        <v>239</v>
      </c>
    </row>
    <row r="280" spans="1:64" ht="12.75" customHeight="1">
      <c r="A280" s="3">
        <v>162</v>
      </c>
      <c r="B280" s="3">
        <v>0</v>
      </c>
      <c r="C280" s="3">
        <v>0</v>
      </c>
      <c r="D280" s="3">
        <v>0</v>
      </c>
      <c r="E280" s="3">
        <v>0</v>
      </c>
      <c r="F280" s="3">
        <v>0</v>
      </c>
      <c r="G280" s="3">
        <v>0</v>
      </c>
      <c r="H280" s="3">
        <v>0</v>
      </c>
      <c r="I280" s="3">
        <v>0</v>
      </c>
      <c r="J280" s="3">
        <v>76</v>
      </c>
      <c r="K280" s="3">
        <v>0</v>
      </c>
      <c r="L280" s="3">
        <v>0</v>
      </c>
      <c r="M280" s="3">
        <v>0</v>
      </c>
      <c r="N280" s="3">
        <v>0</v>
      </c>
      <c r="O280" s="3">
        <v>0</v>
      </c>
      <c r="P280" s="3">
        <v>0</v>
      </c>
      <c r="Q280" s="3">
        <v>0</v>
      </c>
      <c r="R280" s="3">
        <v>0</v>
      </c>
      <c r="S280" s="3">
        <v>0</v>
      </c>
      <c r="T280" s="3">
        <v>0</v>
      </c>
      <c r="U280" s="3">
        <v>0</v>
      </c>
      <c r="V280" s="3">
        <v>0</v>
      </c>
      <c r="W280" s="3">
        <v>0</v>
      </c>
      <c r="X280" s="3">
        <v>0</v>
      </c>
      <c r="Y280" s="3">
        <v>0</v>
      </c>
      <c r="Z280" s="3">
        <v>0</v>
      </c>
      <c r="AA280" s="3">
        <v>0</v>
      </c>
      <c r="AB280" s="3">
        <v>0</v>
      </c>
      <c r="AC280" s="3">
        <v>0</v>
      </c>
      <c r="AD280" s="3">
        <v>0</v>
      </c>
      <c r="AE280" s="4">
        <v>43695.537928240701</v>
      </c>
      <c r="AF280" s="4">
        <v>43695.537928240701</v>
      </c>
      <c r="AG280" s="3">
        <v>1</v>
      </c>
      <c r="AH280" s="3">
        <v>1</v>
      </c>
      <c r="AI280" s="3">
        <v>2</v>
      </c>
      <c r="AJ280" s="3" t="s">
        <v>104</v>
      </c>
      <c r="AK280" s="3">
        <v>5</v>
      </c>
      <c r="AL280" s="3">
        <v>5</v>
      </c>
      <c r="AM280" s="3">
        <v>0</v>
      </c>
      <c r="AN280" s="3">
        <v>0</v>
      </c>
      <c r="AO280" s="3">
        <v>0</v>
      </c>
      <c r="AP280" s="3">
        <v>0</v>
      </c>
      <c r="AQ280" s="3">
        <v>0</v>
      </c>
      <c r="AR280" s="3">
        <v>0</v>
      </c>
      <c r="AS280" s="3">
        <v>0</v>
      </c>
      <c r="AT280" s="3">
        <v>0</v>
      </c>
      <c r="AU280" s="3">
        <v>0</v>
      </c>
      <c r="AV280" s="3">
        <v>0</v>
      </c>
      <c r="AW280" s="3" t="s">
        <v>963</v>
      </c>
      <c r="AX280" s="3">
        <v>1</v>
      </c>
      <c r="AY280" s="3">
        <v>0</v>
      </c>
      <c r="AZ280" s="3"/>
      <c r="BA280" s="3">
        <v>0</v>
      </c>
      <c r="BB280" s="3" t="s">
        <v>964</v>
      </c>
      <c r="BC280" s="3">
        <v>616614</v>
      </c>
      <c r="BD280" s="3" t="s">
        <v>321</v>
      </c>
      <c r="BE280" s="3" t="s">
        <v>965</v>
      </c>
      <c r="BF280" s="3" t="s">
        <v>403</v>
      </c>
      <c r="BG280" s="3" t="s">
        <v>393</v>
      </c>
      <c r="BH280" s="3">
        <v>23</v>
      </c>
      <c r="BI280" s="3">
        <v>5</v>
      </c>
      <c r="BJ280" s="3">
        <v>0</v>
      </c>
      <c r="BK280" s="3" t="s">
        <v>102</v>
      </c>
      <c r="BL280" s="3" t="s">
        <v>124</v>
      </c>
    </row>
    <row r="281" spans="1:64" ht="12.75" customHeight="1">
      <c r="A281" s="3">
        <v>320</v>
      </c>
      <c r="B281" s="3">
        <v>0</v>
      </c>
      <c r="C281" s="3">
        <v>0</v>
      </c>
      <c r="D281" s="3">
        <v>0</v>
      </c>
      <c r="E281" s="3">
        <v>0</v>
      </c>
      <c r="F281" s="3">
        <v>0</v>
      </c>
      <c r="G281" s="3">
        <v>0</v>
      </c>
      <c r="H281" s="3">
        <v>0</v>
      </c>
      <c r="I281" s="3">
        <v>0</v>
      </c>
      <c r="J281" s="3">
        <v>271</v>
      </c>
      <c r="K281" s="3">
        <v>0</v>
      </c>
      <c r="L281" s="3">
        <v>0</v>
      </c>
      <c r="M281" s="3">
        <v>0</v>
      </c>
      <c r="N281" s="3">
        <v>0</v>
      </c>
      <c r="O281" s="3">
        <v>0</v>
      </c>
      <c r="P281" s="3">
        <v>0</v>
      </c>
      <c r="Q281" s="3">
        <v>0</v>
      </c>
      <c r="R281" s="3">
        <v>0</v>
      </c>
      <c r="S281" s="3">
        <v>0</v>
      </c>
      <c r="T281" s="3">
        <v>0</v>
      </c>
      <c r="U281" s="3">
        <v>0</v>
      </c>
      <c r="V281" s="3">
        <v>0</v>
      </c>
      <c r="W281" s="3">
        <v>0</v>
      </c>
      <c r="X281" s="3">
        <v>0</v>
      </c>
      <c r="Y281" s="3">
        <v>0</v>
      </c>
      <c r="Z281" s="3">
        <v>0</v>
      </c>
      <c r="AA281" s="3">
        <v>0</v>
      </c>
      <c r="AB281" s="3">
        <v>0</v>
      </c>
      <c r="AC281" s="3">
        <v>0</v>
      </c>
      <c r="AD281" s="3">
        <v>0</v>
      </c>
      <c r="AE281" s="4">
        <v>43695.548240740703</v>
      </c>
      <c r="AF281" s="4">
        <v>43695.548240740703</v>
      </c>
      <c r="AG281" s="3">
        <v>1</v>
      </c>
      <c r="AH281" s="3">
        <v>1</v>
      </c>
      <c r="AI281" s="3">
        <v>1</v>
      </c>
      <c r="AJ281" s="3" t="s">
        <v>111</v>
      </c>
      <c r="AK281" s="3">
        <v>5</v>
      </c>
      <c r="AL281" s="3">
        <v>5</v>
      </c>
      <c r="AM281" s="3">
        <v>1</v>
      </c>
      <c r="AN281" s="3">
        <v>0</v>
      </c>
      <c r="AO281" s="3">
        <v>0</v>
      </c>
      <c r="AP281" s="3">
        <v>0</v>
      </c>
      <c r="AQ281" s="3">
        <v>0</v>
      </c>
      <c r="AR281" s="3">
        <v>0</v>
      </c>
      <c r="AS281" s="3">
        <v>0</v>
      </c>
      <c r="AT281" s="3">
        <v>0</v>
      </c>
      <c r="AU281" s="3">
        <v>0</v>
      </c>
      <c r="AV281" s="3">
        <v>0</v>
      </c>
      <c r="AW281" s="3" t="s">
        <v>966</v>
      </c>
      <c r="AX281" s="3">
        <v>1</v>
      </c>
      <c r="AY281" s="3">
        <v>0</v>
      </c>
      <c r="AZ281" s="3"/>
      <c r="BA281" s="3">
        <v>0</v>
      </c>
      <c r="BB281" s="3" t="s">
        <v>967</v>
      </c>
      <c r="BC281" s="3">
        <v>702141</v>
      </c>
      <c r="BD281" s="3" t="s">
        <v>304</v>
      </c>
      <c r="BE281" s="3" t="s">
        <v>695</v>
      </c>
      <c r="BF281" s="3" t="s">
        <v>351</v>
      </c>
      <c r="BG281" s="3" t="s">
        <v>337</v>
      </c>
      <c r="BH281" s="3">
        <v>11</v>
      </c>
      <c r="BI281" s="3">
        <v>3</v>
      </c>
      <c r="BJ281" s="3">
        <v>18</v>
      </c>
      <c r="BK281" s="3" t="s">
        <v>102</v>
      </c>
      <c r="BL281" s="3" t="s">
        <v>612</v>
      </c>
    </row>
    <row r="282" spans="1:64" ht="12.75" customHeight="1">
      <c r="A282" s="3">
        <v>40</v>
      </c>
      <c r="B282" s="3">
        <v>3</v>
      </c>
      <c r="C282" s="3">
        <v>0</v>
      </c>
      <c r="D282" s="3">
        <v>0</v>
      </c>
      <c r="E282" s="3">
        <v>0</v>
      </c>
      <c r="F282" s="3">
        <v>0</v>
      </c>
      <c r="G282" s="3">
        <v>0</v>
      </c>
      <c r="H282" s="3">
        <v>0</v>
      </c>
      <c r="I282" s="3">
        <v>0</v>
      </c>
      <c r="J282" s="3">
        <v>1139</v>
      </c>
      <c r="K282" s="3">
        <v>0</v>
      </c>
      <c r="L282" s="3">
        <v>0</v>
      </c>
      <c r="M282" s="3">
        <v>0</v>
      </c>
      <c r="N282" s="3">
        <v>0</v>
      </c>
      <c r="O282" s="3">
        <v>0</v>
      </c>
      <c r="P282" s="3">
        <v>0</v>
      </c>
      <c r="Q282" s="3">
        <v>0</v>
      </c>
      <c r="R282" s="3">
        <v>0</v>
      </c>
      <c r="S282" s="3">
        <v>0</v>
      </c>
      <c r="T282" s="3">
        <v>0</v>
      </c>
      <c r="U282" s="3">
        <v>0</v>
      </c>
      <c r="V282" s="3">
        <v>0</v>
      </c>
      <c r="W282" s="3">
        <v>0</v>
      </c>
      <c r="X282" s="3">
        <v>0</v>
      </c>
      <c r="Y282" s="3">
        <v>0</v>
      </c>
      <c r="Z282" s="3">
        <v>0</v>
      </c>
      <c r="AA282" s="3">
        <v>0</v>
      </c>
      <c r="AB282" s="3">
        <v>0</v>
      </c>
      <c r="AC282" s="3">
        <v>0</v>
      </c>
      <c r="AD282" s="3">
        <v>0</v>
      </c>
      <c r="AE282" s="4">
        <v>43695.589293981502</v>
      </c>
      <c r="AF282" s="4">
        <v>43695.589293981502</v>
      </c>
      <c r="AG282" s="3">
        <v>1</v>
      </c>
      <c r="AH282" s="3">
        <v>1</v>
      </c>
      <c r="AI282" s="3">
        <v>1</v>
      </c>
      <c r="AJ282" s="3" t="s">
        <v>968</v>
      </c>
      <c r="AK282" s="3">
        <v>2</v>
      </c>
      <c r="AL282" s="3">
        <v>2</v>
      </c>
      <c r="AM282" s="3">
        <v>0</v>
      </c>
      <c r="AN282" s="3">
        <v>1</v>
      </c>
      <c r="AO282" s="3">
        <v>0</v>
      </c>
      <c r="AP282" s="3">
        <v>0</v>
      </c>
      <c r="AQ282" s="3">
        <v>0</v>
      </c>
      <c r="AR282" s="3">
        <v>0</v>
      </c>
      <c r="AS282" s="3">
        <v>0</v>
      </c>
      <c r="AT282" s="3">
        <v>0</v>
      </c>
      <c r="AU282" s="3">
        <v>0</v>
      </c>
      <c r="AV282" s="3">
        <v>0</v>
      </c>
      <c r="AW282" s="3" t="s">
        <v>969</v>
      </c>
      <c r="AX282" s="3">
        <v>1</v>
      </c>
      <c r="AY282" s="3">
        <v>1</v>
      </c>
      <c r="AZ282" s="3"/>
      <c r="BA282" s="3">
        <v>0</v>
      </c>
      <c r="BB282" s="3" t="s">
        <v>970</v>
      </c>
      <c r="BC282" s="3">
        <v>703322</v>
      </c>
      <c r="BD282" s="3" t="s">
        <v>255</v>
      </c>
      <c r="BE282" s="3" t="s">
        <v>971</v>
      </c>
      <c r="BF282" s="3" t="s">
        <v>311</v>
      </c>
      <c r="BG282" s="3" t="s">
        <v>972</v>
      </c>
      <c r="BH282" s="3">
        <v>10</v>
      </c>
      <c r="BI282" s="3">
        <v>1</v>
      </c>
      <c r="BJ282" s="3">
        <v>6</v>
      </c>
      <c r="BK282" s="3" t="s">
        <v>127</v>
      </c>
      <c r="BL282" s="3" t="s">
        <v>239</v>
      </c>
    </row>
    <row r="283" spans="1:64" ht="12.75" customHeight="1">
      <c r="A283" s="3">
        <v>324</v>
      </c>
      <c r="B283" s="3">
        <v>0</v>
      </c>
      <c r="C283" s="3">
        <v>0</v>
      </c>
      <c r="D283" s="3">
        <v>0</v>
      </c>
      <c r="E283" s="3">
        <v>0</v>
      </c>
      <c r="F283" s="3">
        <v>0</v>
      </c>
      <c r="G283" s="3">
        <v>0</v>
      </c>
      <c r="H283" s="3">
        <v>0</v>
      </c>
      <c r="I283" s="3">
        <v>0</v>
      </c>
      <c r="J283" s="3">
        <v>2214</v>
      </c>
      <c r="K283" s="3">
        <v>0</v>
      </c>
      <c r="L283" s="3">
        <v>0</v>
      </c>
      <c r="M283" s="3">
        <v>0</v>
      </c>
      <c r="N283" s="3">
        <v>0</v>
      </c>
      <c r="O283" s="3">
        <v>0</v>
      </c>
      <c r="P283" s="3">
        <v>0</v>
      </c>
      <c r="Q283" s="3">
        <v>0</v>
      </c>
      <c r="R283" s="3">
        <v>0</v>
      </c>
      <c r="S283" s="3">
        <v>0</v>
      </c>
      <c r="T283" s="3">
        <v>0</v>
      </c>
      <c r="U283" s="3">
        <v>0</v>
      </c>
      <c r="V283" s="3">
        <v>0</v>
      </c>
      <c r="W283" s="3">
        <v>0</v>
      </c>
      <c r="X283" s="3">
        <v>0</v>
      </c>
      <c r="Y283" s="3">
        <v>0</v>
      </c>
      <c r="Z283" s="3">
        <v>0</v>
      </c>
      <c r="AA283" s="3">
        <v>0</v>
      </c>
      <c r="AB283" s="3">
        <v>0</v>
      </c>
      <c r="AC283" s="3">
        <v>0</v>
      </c>
      <c r="AD283" s="3">
        <v>0</v>
      </c>
      <c r="AE283" s="4">
        <v>43695.619027777801</v>
      </c>
      <c r="AF283" s="4">
        <v>43695.619027777801</v>
      </c>
      <c r="AG283" s="3">
        <v>1</v>
      </c>
      <c r="AH283" s="3">
        <v>0</v>
      </c>
      <c r="AI283" s="3">
        <v>0</v>
      </c>
      <c r="AJ283" s="3"/>
      <c r="AK283" s="5">
        <v>5</v>
      </c>
      <c r="AL283" s="3">
        <v>0</v>
      </c>
      <c r="AM283" s="3">
        <v>0</v>
      </c>
      <c r="AN283" s="3">
        <v>0</v>
      </c>
      <c r="AO283" s="3">
        <v>0</v>
      </c>
      <c r="AP283" s="3">
        <v>0</v>
      </c>
      <c r="AQ283" s="3">
        <v>0</v>
      </c>
      <c r="AR283" s="3">
        <v>0</v>
      </c>
      <c r="AS283" s="3">
        <v>0</v>
      </c>
      <c r="AT283" s="3">
        <v>0</v>
      </c>
      <c r="AU283" s="3">
        <v>0</v>
      </c>
      <c r="AV283" s="3">
        <v>0</v>
      </c>
      <c r="AW283" s="3"/>
      <c r="AX283" s="3">
        <v>1</v>
      </c>
      <c r="AY283" s="3">
        <v>0</v>
      </c>
      <c r="AZ283" s="3"/>
      <c r="BA283" s="3">
        <v>0</v>
      </c>
      <c r="BB283" s="3" t="s">
        <v>973</v>
      </c>
      <c r="BC283" s="3">
        <v>229608</v>
      </c>
      <c r="BD283" s="3" t="s">
        <v>380</v>
      </c>
      <c r="BE283" s="3" t="s">
        <v>974</v>
      </c>
      <c r="BF283" s="3" t="s">
        <v>114</v>
      </c>
      <c r="BG283" s="3" t="s">
        <v>337</v>
      </c>
      <c r="BH283" s="3">
        <v>12</v>
      </c>
      <c r="BI283" s="3">
        <v>5</v>
      </c>
      <c r="BJ283" s="3">
        <v>9</v>
      </c>
      <c r="BK283" s="3" t="s">
        <v>508</v>
      </c>
      <c r="BL283" s="3" t="s">
        <v>158</v>
      </c>
    </row>
    <row r="284" spans="1:64" ht="12.75" customHeight="1">
      <c r="A284" s="3">
        <v>327</v>
      </c>
      <c r="B284" s="3">
        <v>0</v>
      </c>
      <c r="C284" s="3">
        <v>0</v>
      </c>
      <c r="D284" s="3">
        <v>0</v>
      </c>
      <c r="E284" s="3">
        <v>0</v>
      </c>
      <c r="F284" s="3">
        <v>0</v>
      </c>
      <c r="G284" s="3">
        <v>0</v>
      </c>
      <c r="H284" s="3">
        <v>0</v>
      </c>
      <c r="I284" s="3">
        <v>0</v>
      </c>
      <c r="J284" s="3">
        <v>1391</v>
      </c>
      <c r="K284" s="3">
        <v>0</v>
      </c>
      <c r="L284" s="3">
        <v>0</v>
      </c>
      <c r="M284" s="3">
        <v>0</v>
      </c>
      <c r="N284" s="3">
        <v>0</v>
      </c>
      <c r="O284" s="3">
        <v>0</v>
      </c>
      <c r="P284" s="3">
        <v>0</v>
      </c>
      <c r="Q284" s="3">
        <v>0</v>
      </c>
      <c r="R284" s="3">
        <v>0</v>
      </c>
      <c r="S284" s="3">
        <v>0</v>
      </c>
      <c r="T284" s="3">
        <v>0</v>
      </c>
      <c r="U284" s="3">
        <v>0</v>
      </c>
      <c r="V284" s="3">
        <v>0</v>
      </c>
      <c r="W284" s="3">
        <v>0</v>
      </c>
      <c r="X284" s="3">
        <v>0</v>
      </c>
      <c r="Y284" s="3">
        <v>0</v>
      </c>
      <c r="Z284" s="3">
        <v>0</v>
      </c>
      <c r="AA284" s="3">
        <v>0</v>
      </c>
      <c r="AB284" s="3">
        <v>0</v>
      </c>
      <c r="AC284" s="3">
        <v>0</v>
      </c>
      <c r="AD284" s="3">
        <v>0</v>
      </c>
      <c r="AE284" s="4">
        <v>43695.698622685202</v>
      </c>
      <c r="AF284" s="4">
        <v>43695.698622685202</v>
      </c>
      <c r="AG284" s="3">
        <v>1</v>
      </c>
      <c r="AH284" s="3">
        <v>0</v>
      </c>
      <c r="AI284" s="3">
        <v>0</v>
      </c>
      <c r="AJ284" s="3"/>
      <c r="AK284" s="3">
        <v>2</v>
      </c>
      <c r="AL284" s="3">
        <v>0</v>
      </c>
      <c r="AM284" s="3">
        <v>0</v>
      </c>
      <c r="AN284" s="3">
        <v>0</v>
      </c>
      <c r="AO284" s="3">
        <v>0</v>
      </c>
      <c r="AP284" s="3">
        <v>0</v>
      </c>
      <c r="AQ284" s="3">
        <v>0</v>
      </c>
      <c r="AR284" s="3">
        <v>0</v>
      </c>
      <c r="AS284" s="3">
        <v>0</v>
      </c>
      <c r="AT284" s="3">
        <v>0</v>
      </c>
      <c r="AU284" s="3">
        <v>0</v>
      </c>
      <c r="AV284" s="3">
        <v>0</v>
      </c>
      <c r="AW284" s="3"/>
      <c r="AX284" s="3">
        <v>1</v>
      </c>
      <c r="AY284" s="3">
        <v>0</v>
      </c>
      <c r="AZ284" s="3"/>
      <c r="BA284" s="3">
        <v>0</v>
      </c>
      <c r="BB284" s="3" t="s">
        <v>975</v>
      </c>
      <c r="BC284" s="3">
        <v>613172</v>
      </c>
      <c r="BD284" s="3" t="s">
        <v>158</v>
      </c>
      <c r="BE284" s="3" t="s">
        <v>727</v>
      </c>
      <c r="BF284" s="3" t="s">
        <v>100</v>
      </c>
      <c r="BG284" s="3" t="s">
        <v>976</v>
      </c>
      <c r="BH284" s="3">
        <v>14</v>
      </c>
      <c r="BI284" s="3">
        <v>4</v>
      </c>
      <c r="BJ284" s="3">
        <v>22</v>
      </c>
      <c r="BK284" s="3" t="s">
        <v>102</v>
      </c>
      <c r="BL284" s="3" t="s">
        <v>768</v>
      </c>
    </row>
    <row r="285" spans="1:64" ht="12.75" customHeight="1">
      <c r="A285" s="3">
        <v>329</v>
      </c>
      <c r="B285" s="3">
        <v>0</v>
      </c>
      <c r="C285" s="3">
        <v>0</v>
      </c>
      <c r="D285" s="3">
        <v>0</v>
      </c>
      <c r="E285" s="3">
        <v>0</v>
      </c>
      <c r="F285" s="3">
        <v>0</v>
      </c>
      <c r="G285" s="3">
        <v>0</v>
      </c>
      <c r="H285" s="3">
        <v>0</v>
      </c>
      <c r="I285" s="3">
        <v>0</v>
      </c>
      <c r="J285" s="3">
        <v>2186</v>
      </c>
      <c r="K285" s="3">
        <v>0</v>
      </c>
      <c r="L285" s="3">
        <v>0</v>
      </c>
      <c r="M285" s="3">
        <v>0</v>
      </c>
      <c r="N285" s="3">
        <v>0</v>
      </c>
      <c r="O285" s="3">
        <v>0</v>
      </c>
      <c r="P285" s="3">
        <v>0</v>
      </c>
      <c r="Q285" s="3">
        <v>0</v>
      </c>
      <c r="R285" s="3">
        <v>0</v>
      </c>
      <c r="S285" s="3">
        <v>0</v>
      </c>
      <c r="T285" s="3">
        <v>0</v>
      </c>
      <c r="U285" s="3">
        <v>0</v>
      </c>
      <c r="V285" s="3">
        <v>0</v>
      </c>
      <c r="W285" s="3">
        <v>0</v>
      </c>
      <c r="X285" s="3">
        <v>0</v>
      </c>
      <c r="Y285" s="3">
        <v>0</v>
      </c>
      <c r="Z285" s="3">
        <v>0</v>
      </c>
      <c r="AA285" s="3">
        <v>0</v>
      </c>
      <c r="AB285" s="3">
        <v>0</v>
      </c>
      <c r="AC285" s="3">
        <v>0</v>
      </c>
      <c r="AD285" s="3">
        <v>0</v>
      </c>
      <c r="AE285" s="4">
        <v>43695.781805555598</v>
      </c>
      <c r="AF285" s="4">
        <v>43695.781805555598</v>
      </c>
      <c r="AG285" s="3">
        <v>1</v>
      </c>
      <c r="AH285" s="3">
        <v>1</v>
      </c>
      <c r="AI285" s="3">
        <v>2</v>
      </c>
      <c r="AJ285" s="3" t="s">
        <v>977</v>
      </c>
      <c r="AK285" s="3">
        <v>0</v>
      </c>
      <c r="AL285" s="3">
        <v>5</v>
      </c>
      <c r="AM285" s="3">
        <v>0</v>
      </c>
      <c r="AN285" s="3">
        <v>0</v>
      </c>
      <c r="AO285" s="3">
        <v>0</v>
      </c>
      <c r="AP285" s="3">
        <v>0</v>
      </c>
      <c r="AQ285" s="3">
        <v>0</v>
      </c>
      <c r="AR285" s="3">
        <v>0</v>
      </c>
      <c r="AS285" s="3">
        <v>0</v>
      </c>
      <c r="AT285" s="3">
        <v>0</v>
      </c>
      <c r="AU285" s="3">
        <v>0</v>
      </c>
      <c r="AV285" s="3">
        <v>0</v>
      </c>
      <c r="AW285" s="3"/>
      <c r="AX285" s="3">
        <v>1</v>
      </c>
      <c r="AY285" s="3">
        <v>0</v>
      </c>
      <c r="AZ285" s="3"/>
      <c r="BA285" s="3">
        <v>0</v>
      </c>
      <c r="BB285" s="3" t="s">
        <v>978</v>
      </c>
      <c r="BC285" s="3">
        <v>220766</v>
      </c>
      <c r="BD285" s="3" t="s">
        <v>124</v>
      </c>
      <c r="BE285" s="3" t="s">
        <v>979</v>
      </c>
      <c r="BF285" s="3" t="s">
        <v>100</v>
      </c>
      <c r="BG285" s="3" t="s">
        <v>337</v>
      </c>
      <c r="BH285" s="3">
        <v>12</v>
      </c>
      <c r="BI285" s="3">
        <v>0</v>
      </c>
      <c r="BJ285" s="3">
        <v>1</v>
      </c>
      <c r="BK285" s="3" t="s">
        <v>980</v>
      </c>
      <c r="BL285" s="3" t="s">
        <v>324</v>
      </c>
    </row>
    <row r="286" spans="1:64" ht="12.75" customHeight="1">
      <c r="A286" s="3">
        <v>330</v>
      </c>
      <c r="B286" s="3">
        <v>0</v>
      </c>
      <c r="C286" s="3">
        <v>0</v>
      </c>
      <c r="D286" s="3">
        <v>0</v>
      </c>
      <c r="E286" s="3">
        <v>0</v>
      </c>
      <c r="F286" s="3">
        <v>0</v>
      </c>
      <c r="G286" s="3">
        <v>0</v>
      </c>
      <c r="H286" s="3">
        <v>0</v>
      </c>
      <c r="I286" s="3">
        <v>0</v>
      </c>
      <c r="J286" s="3">
        <v>894</v>
      </c>
      <c r="K286" s="3">
        <v>0</v>
      </c>
      <c r="L286" s="3">
        <v>0</v>
      </c>
      <c r="M286" s="3">
        <v>0</v>
      </c>
      <c r="N286" s="3">
        <v>0</v>
      </c>
      <c r="O286" s="3">
        <v>0</v>
      </c>
      <c r="P286" s="3">
        <v>0</v>
      </c>
      <c r="Q286" s="3">
        <v>0</v>
      </c>
      <c r="R286" s="3">
        <v>0</v>
      </c>
      <c r="S286" s="3">
        <v>0</v>
      </c>
      <c r="T286" s="3">
        <v>0</v>
      </c>
      <c r="U286" s="3">
        <v>0</v>
      </c>
      <c r="V286" s="3">
        <v>0</v>
      </c>
      <c r="W286" s="3">
        <v>0</v>
      </c>
      <c r="X286" s="3">
        <v>0</v>
      </c>
      <c r="Y286" s="3">
        <v>0</v>
      </c>
      <c r="Z286" s="3">
        <v>0</v>
      </c>
      <c r="AA286" s="3">
        <v>0</v>
      </c>
      <c r="AB286" s="3">
        <v>0</v>
      </c>
      <c r="AC286" s="3">
        <v>0</v>
      </c>
      <c r="AD286" s="3">
        <v>0</v>
      </c>
      <c r="AE286" s="4">
        <v>43695.797361111101</v>
      </c>
      <c r="AF286" s="4">
        <v>43695.797361111101</v>
      </c>
      <c r="AG286" s="3">
        <v>1</v>
      </c>
      <c r="AH286" s="3">
        <v>4</v>
      </c>
      <c r="AI286" s="3">
        <v>1</v>
      </c>
      <c r="AJ286" s="3" t="s">
        <v>104</v>
      </c>
      <c r="AK286" s="3">
        <v>5</v>
      </c>
      <c r="AL286" s="3">
        <v>0</v>
      </c>
      <c r="AM286" s="3">
        <v>1</v>
      </c>
      <c r="AN286" s="3">
        <v>0</v>
      </c>
      <c r="AO286" s="3">
        <v>0</v>
      </c>
      <c r="AP286" s="3">
        <v>0</v>
      </c>
      <c r="AQ286" s="3">
        <v>0</v>
      </c>
      <c r="AR286" s="3">
        <v>0</v>
      </c>
      <c r="AS286" s="3">
        <v>0</v>
      </c>
      <c r="AT286" s="3">
        <v>0</v>
      </c>
      <c r="AU286" s="3">
        <v>0</v>
      </c>
      <c r="AV286" s="3">
        <v>0</v>
      </c>
      <c r="AW286" s="3"/>
      <c r="AX286" s="3">
        <v>1</v>
      </c>
      <c r="AY286" s="3">
        <v>0</v>
      </c>
      <c r="AZ286" s="3"/>
      <c r="BA286" s="3">
        <v>0</v>
      </c>
      <c r="BB286" s="3"/>
      <c r="BC286" s="3">
        <v>621232</v>
      </c>
      <c r="BD286" s="3" t="s">
        <v>287</v>
      </c>
      <c r="BE286" s="3" t="s">
        <v>981</v>
      </c>
      <c r="BF286" s="3" t="s">
        <v>100</v>
      </c>
      <c r="BG286" s="3" t="s">
        <v>122</v>
      </c>
      <c r="BH286" s="3">
        <v>11</v>
      </c>
      <c r="BI286" s="3">
        <v>0</v>
      </c>
      <c r="BJ286" s="3">
        <v>1</v>
      </c>
      <c r="BK286" s="3" t="s">
        <v>102</v>
      </c>
      <c r="BL286" s="3" t="s">
        <v>982</v>
      </c>
    </row>
    <row r="287" spans="1:64" ht="12.75" customHeight="1">
      <c r="A287" s="3">
        <v>331</v>
      </c>
      <c r="B287" s="3">
        <v>3</v>
      </c>
      <c r="C287" s="3">
        <v>0</v>
      </c>
      <c r="D287" s="3">
        <v>0</v>
      </c>
      <c r="E287" s="3">
        <v>0</v>
      </c>
      <c r="F287" s="3">
        <v>0</v>
      </c>
      <c r="G287" s="3">
        <v>0</v>
      </c>
      <c r="H287" s="3">
        <v>0</v>
      </c>
      <c r="I287" s="3">
        <v>0</v>
      </c>
      <c r="J287" s="3">
        <v>996</v>
      </c>
      <c r="K287" s="3">
        <v>0</v>
      </c>
      <c r="L287" s="3">
        <v>0</v>
      </c>
      <c r="M287" s="3">
        <v>0</v>
      </c>
      <c r="N287" s="3">
        <v>0</v>
      </c>
      <c r="O287" s="3">
        <v>0</v>
      </c>
      <c r="P287" s="3">
        <v>0</v>
      </c>
      <c r="Q287" s="3">
        <v>0</v>
      </c>
      <c r="R287" s="3">
        <v>0</v>
      </c>
      <c r="S287" s="3">
        <v>0</v>
      </c>
      <c r="T287" s="3">
        <v>0</v>
      </c>
      <c r="U287" s="3">
        <v>0</v>
      </c>
      <c r="V287" s="3">
        <v>0</v>
      </c>
      <c r="W287" s="3">
        <v>0</v>
      </c>
      <c r="X287" s="3">
        <v>0</v>
      </c>
      <c r="Y287" s="3">
        <v>0</v>
      </c>
      <c r="Z287" s="3">
        <v>0</v>
      </c>
      <c r="AA287" s="3">
        <v>0</v>
      </c>
      <c r="AB287" s="3">
        <v>0</v>
      </c>
      <c r="AC287" s="3">
        <v>0</v>
      </c>
      <c r="AD287" s="3">
        <v>0</v>
      </c>
      <c r="AE287" s="4">
        <v>43695.851805555598</v>
      </c>
      <c r="AF287" s="4">
        <v>43695.851805555598</v>
      </c>
      <c r="AG287" s="3">
        <v>1</v>
      </c>
      <c r="AH287" s="3">
        <v>1</v>
      </c>
      <c r="AI287" s="3">
        <v>1</v>
      </c>
      <c r="AJ287" s="3" t="s">
        <v>135</v>
      </c>
      <c r="AK287" s="3">
        <v>1</v>
      </c>
      <c r="AL287" s="3">
        <v>0</v>
      </c>
      <c r="AM287" s="3">
        <v>0</v>
      </c>
      <c r="AN287" s="3">
        <v>1</v>
      </c>
      <c r="AO287" s="3">
        <v>0</v>
      </c>
      <c r="AP287" s="3">
        <v>0</v>
      </c>
      <c r="AQ287" s="3">
        <v>0</v>
      </c>
      <c r="AR287" s="3">
        <v>0</v>
      </c>
      <c r="AS287" s="3">
        <v>0</v>
      </c>
      <c r="AT287" s="3">
        <v>0</v>
      </c>
      <c r="AU287" s="3">
        <v>0</v>
      </c>
      <c r="AV287" s="3">
        <v>0</v>
      </c>
      <c r="AW287" s="3"/>
      <c r="AX287" s="3">
        <v>1</v>
      </c>
      <c r="AY287" s="3">
        <v>0</v>
      </c>
      <c r="AZ287" s="3"/>
      <c r="BA287" s="3">
        <v>0</v>
      </c>
      <c r="BB287" s="3" t="s">
        <v>983</v>
      </c>
      <c r="BC287" s="3">
        <v>557587</v>
      </c>
      <c r="BD287" s="3" t="s">
        <v>141</v>
      </c>
      <c r="BE287" s="3" t="s">
        <v>984</v>
      </c>
      <c r="BF287" s="3" t="s">
        <v>160</v>
      </c>
      <c r="BG287" s="3" t="s">
        <v>985</v>
      </c>
      <c r="BH287" s="3">
        <v>33</v>
      </c>
      <c r="BI287" s="3">
        <v>4</v>
      </c>
      <c r="BJ287" s="3">
        <v>5</v>
      </c>
      <c r="BK287" s="3" t="s">
        <v>102</v>
      </c>
      <c r="BL287" s="3" t="s">
        <v>124</v>
      </c>
    </row>
    <row r="288" spans="1:64" ht="12.75" customHeight="1">
      <c r="A288" s="3">
        <v>134</v>
      </c>
      <c r="B288" s="3">
        <v>0</v>
      </c>
      <c r="C288" s="3">
        <v>0</v>
      </c>
      <c r="D288" s="3">
        <v>0</v>
      </c>
      <c r="E288" s="3">
        <v>0</v>
      </c>
      <c r="F288" s="3">
        <v>0</v>
      </c>
      <c r="G288" s="3">
        <v>0</v>
      </c>
      <c r="H288" s="3">
        <v>0</v>
      </c>
      <c r="I288" s="3">
        <v>0</v>
      </c>
      <c r="J288" s="3">
        <v>814</v>
      </c>
      <c r="K288" s="3">
        <v>0</v>
      </c>
      <c r="L288" s="3">
        <v>0</v>
      </c>
      <c r="M288" s="3">
        <v>0</v>
      </c>
      <c r="N288" s="3">
        <v>0</v>
      </c>
      <c r="O288" s="3">
        <v>0</v>
      </c>
      <c r="P288" s="3">
        <v>0</v>
      </c>
      <c r="Q288" s="3">
        <v>0</v>
      </c>
      <c r="R288" s="3">
        <v>0</v>
      </c>
      <c r="S288" s="3">
        <v>0</v>
      </c>
      <c r="T288" s="3">
        <v>0</v>
      </c>
      <c r="U288" s="3">
        <v>0</v>
      </c>
      <c r="V288" s="3">
        <v>0</v>
      </c>
      <c r="W288" s="3">
        <v>0</v>
      </c>
      <c r="X288" s="3">
        <v>0</v>
      </c>
      <c r="Y288" s="3">
        <v>0</v>
      </c>
      <c r="Z288" s="3">
        <v>0</v>
      </c>
      <c r="AA288" s="3">
        <v>0</v>
      </c>
      <c r="AB288" s="3">
        <v>0</v>
      </c>
      <c r="AC288" s="3">
        <v>0</v>
      </c>
      <c r="AD288" s="3">
        <v>0</v>
      </c>
      <c r="AE288" s="4">
        <v>43695.884247685201</v>
      </c>
      <c r="AF288" s="4">
        <v>43695.884247685201</v>
      </c>
      <c r="AG288" s="3">
        <v>1</v>
      </c>
      <c r="AH288" s="3">
        <v>1</v>
      </c>
      <c r="AI288" s="3">
        <v>3</v>
      </c>
      <c r="AJ288" s="3" t="s">
        <v>104</v>
      </c>
      <c r="AK288" s="3">
        <v>5</v>
      </c>
      <c r="AL288" s="3">
        <v>5</v>
      </c>
      <c r="AM288" s="3">
        <v>0</v>
      </c>
      <c r="AN288" s="3">
        <v>0</v>
      </c>
      <c r="AO288" s="3">
        <v>0</v>
      </c>
      <c r="AP288" s="3">
        <v>0</v>
      </c>
      <c r="AQ288" s="3">
        <v>0</v>
      </c>
      <c r="AR288" s="3">
        <v>0</v>
      </c>
      <c r="AS288" s="3">
        <v>0</v>
      </c>
      <c r="AT288" s="3">
        <v>0</v>
      </c>
      <c r="AU288" s="3">
        <v>0</v>
      </c>
      <c r="AV288" s="3">
        <v>0</v>
      </c>
      <c r="AW288" s="3" t="s">
        <v>986</v>
      </c>
      <c r="AX288" s="3">
        <v>1</v>
      </c>
      <c r="AY288" s="3">
        <v>0</v>
      </c>
      <c r="AZ288" s="3"/>
      <c r="BA288" s="3">
        <v>0</v>
      </c>
      <c r="BB288" s="3" t="s">
        <v>987</v>
      </c>
      <c r="BC288" s="3">
        <v>584991</v>
      </c>
      <c r="BD288" s="3" t="s">
        <v>193</v>
      </c>
      <c r="BE288" s="3" t="s">
        <v>988</v>
      </c>
      <c r="BF288" s="3" t="s">
        <v>98</v>
      </c>
      <c r="BG288" s="3" t="s">
        <v>363</v>
      </c>
      <c r="BH288" s="3">
        <v>24</v>
      </c>
      <c r="BI288" s="3">
        <v>4</v>
      </c>
      <c r="BJ288" s="3">
        <v>0</v>
      </c>
      <c r="BK288" s="3" t="s">
        <v>102</v>
      </c>
      <c r="BL288" s="3" t="s">
        <v>280</v>
      </c>
    </row>
    <row r="289" spans="1:64" ht="12.75" customHeight="1">
      <c r="A289" s="3">
        <v>323</v>
      </c>
      <c r="B289" s="3">
        <v>0</v>
      </c>
      <c r="C289" s="3">
        <v>0</v>
      </c>
      <c r="D289" s="3">
        <v>0</v>
      </c>
      <c r="E289" s="3">
        <v>0</v>
      </c>
      <c r="F289" s="3">
        <v>0</v>
      </c>
      <c r="G289" s="3">
        <v>0</v>
      </c>
      <c r="H289" s="3">
        <v>1</v>
      </c>
      <c r="I289" s="3">
        <v>5</v>
      </c>
      <c r="J289" s="3">
        <v>80</v>
      </c>
      <c r="K289" s="3">
        <v>0</v>
      </c>
      <c r="L289" s="3">
        <v>0</v>
      </c>
      <c r="M289" s="3">
        <v>0</v>
      </c>
      <c r="N289" s="3">
        <v>0</v>
      </c>
      <c r="O289" s="3">
        <v>0</v>
      </c>
      <c r="P289" s="3">
        <v>0</v>
      </c>
      <c r="Q289" s="3">
        <v>0</v>
      </c>
      <c r="R289" s="3">
        <v>0</v>
      </c>
      <c r="S289" s="3">
        <v>0</v>
      </c>
      <c r="T289" s="3">
        <v>0</v>
      </c>
      <c r="U289" s="3">
        <v>0</v>
      </c>
      <c r="V289" s="3">
        <v>0</v>
      </c>
      <c r="W289" s="3">
        <v>0</v>
      </c>
      <c r="X289" s="3">
        <v>0</v>
      </c>
      <c r="Y289" s="3">
        <v>0</v>
      </c>
      <c r="Z289" s="3">
        <v>0</v>
      </c>
      <c r="AA289" s="3">
        <v>0</v>
      </c>
      <c r="AB289" s="3">
        <v>0</v>
      </c>
      <c r="AC289" s="3">
        <v>0</v>
      </c>
      <c r="AD289" s="3">
        <v>0</v>
      </c>
      <c r="AE289" s="4">
        <v>43695.924942129597</v>
      </c>
      <c r="AF289" s="4">
        <v>43695.924942129597</v>
      </c>
      <c r="AG289" s="3">
        <v>1</v>
      </c>
      <c r="AH289" s="3">
        <v>1</v>
      </c>
      <c r="AI289" s="3">
        <v>1</v>
      </c>
      <c r="AJ289" s="3" t="s">
        <v>104</v>
      </c>
      <c r="AK289" s="3">
        <v>5</v>
      </c>
      <c r="AL289" s="3">
        <v>0</v>
      </c>
      <c r="AM289" s="3">
        <v>1</v>
      </c>
      <c r="AN289" s="3">
        <v>0</v>
      </c>
      <c r="AO289" s="3">
        <v>0</v>
      </c>
      <c r="AP289" s="3">
        <v>0</v>
      </c>
      <c r="AQ289" s="3">
        <v>0</v>
      </c>
      <c r="AR289" s="3">
        <v>0</v>
      </c>
      <c r="AS289" s="3">
        <v>0</v>
      </c>
      <c r="AT289" s="3">
        <v>0</v>
      </c>
      <c r="AU289" s="3">
        <v>0</v>
      </c>
      <c r="AV289" s="3">
        <v>0</v>
      </c>
      <c r="AW289" s="3" t="s">
        <v>989</v>
      </c>
      <c r="AX289" s="3">
        <v>1</v>
      </c>
      <c r="AY289" s="3">
        <v>0</v>
      </c>
      <c r="AZ289" s="3"/>
      <c r="BA289" s="3">
        <v>0</v>
      </c>
      <c r="BB289" s="3" t="s">
        <v>990</v>
      </c>
      <c r="BC289" s="3">
        <v>618015</v>
      </c>
      <c r="BD289" s="3" t="s">
        <v>130</v>
      </c>
      <c r="BE289" s="3" t="s">
        <v>991</v>
      </c>
      <c r="BF289" s="3" t="s">
        <v>627</v>
      </c>
      <c r="BG289" s="3" t="s">
        <v>992</v>
      </c>
      <c r="BH289" s="3">
        <v>13</v>
      </c>
      <c r="BI289" s="3">
        <v>0</v>
      </c>
      <c r="BJ289" s="3">
        <v>8</v>
      </c>
      <c r="BK289" s="3" t="s">
        <v>102</v>
      </c>
      <c r="BL289" s="3" t="s">
        <v>148</v>
      </c>
    </row>
    <row r="290" spans="1:64" ht="12.75" customHeight="1">
      <c r="A290" s="3">
        <v>164</v>
      </c>
      <c r="B290" s="3">
        <v>0</v>
      </c>
      <c r="C290" s="3">
        <v>0</v>
      </c>
      <c r="D290" s="3">
        <v>0</v>
      </c>
      <c r="E290" s="3">
        <v>0</v>
      </c>
      <c r="F290" s="3">
        <v>0</v>
      </c>
      <c r="G290" s="3">
        <v>0</v>
      </c>
      <c r="H290" s="3">
        <v>0</v>
      </c>
      <c r="I290" s="3">
        <v>0</v>
      </c>
      <c r="J290" s="3">
        <v>2229</v>
      </c>
      <c r="K290" s="3">
        <v>0</v>
      </c>
      <c r="L290" s="3">
        <v>0</v>
      </c>
      <c r="M290" s="3">
        <v>0</v>
      </c>
      <c r="N290" s="3">
        <v>0</v>
      </c>
      <c r="O290" s="3">
        <v>0</v>
      </c>
      <c r="P290" s="3">
        <v>0</v>
      </c>
      <c r="Q290" s="3">
        <v>0</v>
      </c>
      <c r="R290" s="3">
        <v>0</v>
      </c>
      <c r="S290" s="3">
        <v>0</v>
      </c>
      <c r="T290" s="3">
        <v>0</v>
      </c>
      <c r="U290" s="3">
        <v>0</v>
      </c>
      <c r="V290" s="3">
        <v>0</v>
      </c>
      <c r="W290" s="3">
        <v>0</v>
      </c>
      <c r="X290" s="3">
        <v>0</v>
      </c>
      <c r="Y290" s="3">
        <v>0</v>
      </c>
      <c r="Z290" s="3">
        <v>0</v>
      </c>
      <c r="AA290" s="3">
        <v>0</v>
      </c>
      <c r="AB290" s="3">
        <v>0</v>
      </c>
      <c r="AC290" s="3">
        <v>0</v>
      </c>
      <c r="AD290" s="3">
        <v>0</v>
      </c>
      <c r="AE290" s="4">
        <v>43695.934583333299</v>
      </c>
      <c r="AF290" s="4">
        <v>43695.934583333299</v>
      </c>
      <c r="AG290" s="3">
        <v>1</v>
      </c>
      <c r="AH290" s="3">
        <v>2</v>
      </c>
      <c r="AI290" s="3">
        <v>2</v>
      </c>
      <c r="AJ290" s="3" t="s">
        <v>135</v>
      </c>
      <c r="AK290" s="3">
        <v>1</v>
      </c>
      <c r="AL290" s="3">
        <v>0</v>
      </c>
      <c r="AM290" s="3">
        <v>0</v>
      </c>
      <c r="AN290" s="3">
        <v>0</v>
      </c>
      <c r="AO290" s="3">
        <v>0</v>
      </c>
      <c r="AP290" s="3">
        <v>0</v>
      </c>
      <c r="AQ290" s="3">
        <v>0</v>
      </c>
      <c r="AR290" s="3">
        <v>0</v>
      </c>
      <c r="AS290" s="3">
        <v>0</v>
      </c>
      <c r="AT290" s="3">
        <v>0</v>
      </c>
      <c r="AU290" s="3">
        <v>0</v>
      </c>
      <c r="AV290" s="3">
        <v>0</v>
      </c>
      <c r="AW290" s="3"/>
      <c r="AX290" s="3">
        <v>1</v>
      </c>
      <c r="AY290" s="3">
        <v>0</v>
      </c>
      <c r="AZ290" s="3"/>
      <c r="BA290" s="3">
        <v>0</v>
      </c>
      <c r="BB290" s="3" t="s">
        <v>993</v>
      </c>
      <c r="BC290" s="3">
        <v>621082</v>
      </c>
      <c r="BD290" s="3" t="s">
        <v>300</v>
      </c>
      <c r="BE290" s="3" t="s">
        <v>386</v>
      </c>
      <c r="BF290" s="3" t="s">
        <v>141</v>
      </c>
      <c r="BG290" s="3" t="s">
        <v>337</v>
      </c>
      <c r="BH290" s="3">
        <v>11</v>
      </c>
      <c r="BI290" s="3">
        <v>6</v>
      </c>
      <c r="BJ290" s="3">
        <v>22</v>
      </c>
      <c r="BK290" s="3" t="s">
        <v>102</v>
      </c>
      <c r="BL290" s="3" t="s">
        <v>130</v>
      </c>
    </row>
    <row r="291" spans="1:64" ht="12.75" customHeight="1">
      <c r="A291" s="3">
        <v>334</v>
      </c>
      <c r="B291" s="3">
        <v>0</v>
      </c>
      <c r="C291" s="3">
        <v>0</v>
      </c>
      <c r="D291" s="3">
        <v>0</v>
      </c>
      <c r="E291" s="3">
        <v>0</v>
      </c>
      <c r="F291" s="3">
        <v>0</v>
      </c>
      <c r="G291" s="3">
        <v>0</v>
      </c>
      <c r="H291" s="3">
        <v>0</v>
      </c>
      <c r="I291" s="3">
        <v>0</v>
      </c>
      <c r="J291" s="3">
        <v>1035</v>
      </c>
      <c r="K291" s="3">
        <v>0</v>
      </c>
      <c r="L291" s="3">
        <v>0</v>
      </c>
      <c r="M291" s="3">
        <v>0</v>
      </c>
      <c r="N291" s="3">
        <v>0</v>
      </c>
      <c r="O291" s="3">
        <v>0</v>
      </c>
      <c r="P291" s="3">
        <v>0</v>
      </c>
      <c r="Q291" s="3">
        <v>0</v>
      </c>
      <c r="R291" s="3">
        <v>0</v>
      </c>
      <c r="S291" s="3">
        <v>0</v>
      </c>
      <c r="T291" s="3">
        <v>0</v>
      </c>
      <c r="U291" s="3">
        <v>0</v>
      </c>
      <c r="V291" s="3">
        <v>0</v>
      </c>
      <c r="W291" s="3">
        <v>0</v>
      </c>
      <c r="X291" s="3">
        <v>0</v>
      </c>
      <c r="Y291" s="3">
        <v>0</v>
      </c>
      <c r="Z291" s="3">
        <v>0</v>
      </c>
      <c r="AA291" s="3">
        <v>0</v>
      </c>
      <c r="AB291" s="3">
        <v>0</v>
      </c>
      <c r="AC291" s="3">
        <v>0</v>
      </c>
      <c r="AD291" s="3">
        <v>0</v>
      </c>
      <c r="AE291" s="4">
        <v>43695.959652777798</v>
      </c>
      <c r="AF291" s="4">
        <v>43695.959652777798</v>
      </c>
      <c r="AG291" s="3">
        <v>1</v>
      </c>
      <c r="AH291" s="3">
        <v>0</v>
      </c>
      <c r="AI291" s="3">
        <v>2</v>
      </c>
      <c r="AJ291" s="3" t="s">
        <v>111</v>
      </c>
      <c r="AK291" s="3">
        <v>5</v>
      </c>
      <c r="AL291" s="3">
        <v>0</v>
      </c>
      <c r="AM291" s="3">
        <v>1</v>
      </c>
      <c r="AN291" s="3">
        <v>0</v>
      </c>
      <c r="AO291" s="3">
        <v>0</v>
      </c>
      <c r="AP291" s="3">
        <v>0</v>
      </c>
      <c r="AQ291" s="3">
        <v>0</v>
      </c>
      <c r="AR291" s="3">
        <v>0</v>
      </c>
      <c r="AS291" s="3">
        <v>0</v>
      </c>
      <c r="AT291" s="3">
        <v>0</v>
      </c>
      <c r="AU291" s="3">
        <v>0</v>
      </c>
      <c r="AV291" s="3">
        <v>0</v>
      </c>
      <c r="AW291" s="3"/>
      <c r="AX291" s="3">
        <v>1</v>
      </c>
      <c r="AY291" s="3">
        <v>0</v>
      </c>
      <c r="AZ291" s="3"/>
      <c r="BA291" s="3">
        <v>0</v>
      </c>
      <c r="BB291" s="3"/>
      <c r="BC291" s="3">
        <v>565204</v>
      </c>
      <c r="BD291" s="3" t="s">
        <v>994</v>
      </c>
      <c r="BE291" s="3" t="s">
        <v>995</v>
      </c>
      <c r="BF291" s="3" t="s">
        <v>100</v>
      </c>
      <c r="BG291" s="3" t="s">
        <v>996</v>
      </c>
      <c r="BH291" s="3">
        <v>31</v>
      </c>
      <c r="BI291" s="3">
        <v>3</v>
      </c>
      <c r="BJ291" s="3">
        <v>22</v>
      </c>
      <c r="BK291" s="3" t="s">
        <v>102</v>
      </c>
      <c r="BL291" s="3" t="s">
        <v>654</v>
      </c>
    </row>
    <row r="292" spans="1:64" ht="12.75" customHeight="1">
      <c r="A292" s="3">
        <v>336</v>
      </c>
      <c r="B292" s="3">
        <v>0</v>
      </c>
      <c r="C292" s="3">
        <v>0</v>
      </c>
      <c r="D292" s="3">
        <v>0</v>
      </c>
      <c r="E292" s="3">
        <v>0</v>
      </c>
      <c r="F292" s="3">
        <v>0</v>
      </c>
      <c r="G292" s="3">
        <v>0</v>
      </c>
      <c r="H292" s="3">
        <v>0</v>
      </c>
      <c r="I292" s="3">
        <v>0</v>
      </c>
      <c r="J292" s="3">
        <v>554</v>
      </c>
      <c r="K292" s="3">
        <v>0</v>
      </c>
      <c r="L292" s="3">
        <v>0</v>
      </c>
      <c r="M292" s="3">
        <v>0</v>
      </c>
      <c r="N292" s="3">
        <v>0</v>
      </c>
      <c r="O292" s="3">
        <v>0</v>
      </c>
      <c r="P292" s="3">
        <v>0</v>
      </c>
      <c r="Q292" s="3">
        <v>0</v>
      </c>
      <c r="R292" s="3">
        <v>0</v>
      </c>
      <c r="S292" s="3">
        <v>0</v>
      </c>
      <c r="T292" s="3">
        <v>0</v>
      </c>
      <c r="U292" s="3">
        <v>0</v>
      </c>
      <c r="V292" s="3">
        <v>0</v>
      </c>
      <c r="W292" s="3">
        <v>0</v>
      </c>
      <c r="X292" s="3">
        <v>0</v>
      </c>
      <c r="Y292" s="3">
        <v>0</v>
      </c>
      <c r="Z292" s="3">
        <v>0</v>
      </c>
      <c r="AA292" s="3">
        <v>0</v>
      </c>
      <c r="AB292" s="3">
        <v>0</v>
      </c>
      <c r="AC292" s="3">
        <v>0</v>
      </c>
      <c r="AD292" s="3">
        <v>0</v>
      </c>
      <c r="AE292" s="4">
        <v>43695.961284722202</v>
      </c>
      <c r="AF292" s="4">
        <v>43695.961284722202</v>
      </c>
      <c r="AG292" s="3">
        <v>1</v>
      </c>
      <c r="AH292" s="3">
        <v>2</v>
      </c>
      <c r="AI292" s="3">
        <v>1</v>
      </c>
      <c r="AJ292" s="3" t="s">
        <v>111</v>
      </c>
      <c r="AK292" s="3">
        <v>5</v>
      </c>
      <c r="AL292" s="3">
        <v>0</v>
      </c>
      <c r="AM292" s="3">
        <v>1</v>
      </c>
      <c r="AN292" s="3">
        <v>0</v>
      </c>
      <c r="AO292" s="3">
        <v>0</v>
      </c>
      <c r="AP292" s="3">
        <v>0</v>
      </c>
      <c r="AQ292" s="3">
        <v>0</v>
      </c>
      <c r="AR292" s="3">
        <v>0</v>
      </c>
      <c r="AS292" s="3">
        <v>0</v>
      </c>
      <c r="AT292" s="3">
        <v>0</v>
      </c>
      <c r="AU292" s="3">
        <v>0</v>
      </c>
      <c r="AV292" s="3">
        <v>0</v>
      </c>
      <c r="AW292" s="3"/>
      <c r="AX292" s="3">
        <v>1</v>
      </c>
      <c r="AY292" s="3">
        <v>0</v>
      </c>
      <c r="AZ292" s="3"/>
      <c r="BA292" s="3">
        <v>0</v>
      </c>
      <c r="BB292" s="3"/>
      <c r="BC292" s="3">
        <v>602583</v>
      </c>
      <c r="BD292" s="3" t="s">
        <v>124</v>
      </c>
      <c r="BE292" s="3" t="s">
        <v>997</v>
      </c>
      <c r="BF292" s="3" t="s">
        <v>255</v>
      </c>
      <c r="BG292" s="3" t="s">
        <v>312</v>
      </c>
      <c r="BH292" s="3">
        <v>17</v>
      </c>
      <c r="BI292" s="3">
        <v>9</v>
      </c>
      <c r="BJ292" s="3">
        <v>2</v>
      </c>
      <c r="BK292" s="3" t="s">
        <v>102</v>
      </c>
      <c r="BL292" s="3" t="s">
        <v>307</v>
      </c>
    </row>
    <row r="293" spans="1:64" ht="12.75" customHeight="1">
      <c r="A293" s="3">
        <v>335</v>
      </c>
      <c r="B293" s="3">
        <v>0</v>
      </c>
      <c r="C293" s="3">
        <v>0</v>
      </c>
      <c r="D293" s="3">
        <v>0</v>
      </c>
      <c r="E293" s="3">
        <v>0</v>
      </c>
      <c r="F293" s="3">
        <v>0</v>
      </c>
      <c r="G293" s="3">
        <v>0</v>
      </c>
      <c r="H293" s="3">
        <v>0</v>
      </c>
      <c r="I293" s="3">
        <v>0</v>
      </c>
      <c r="J293" s="3">
        <v>1974</v>
      </c>
      <c r="K293" s="3">
        <v>0</v>
      </c>
      <c r="L293" s="3">
        <v>0</v>
      </c>
      <c r="M293" s="3">
        <v>0</v>
      </c>
      <c r="N293" s="3">
        <v>0</v>
      </c>
      <c r="O293" s="3">
        <v>0</v>
      </c>
      <c r="P293" s="3">
        <v>0</v>
      </c>
      <c r="Q293" s="3">
        <v>0</v>
      </c>
      <c r="R293" s="3">
        <v>0</v>
      </c>
      <c r="S293" s="3">
        <v>0</v>
      </c>
      <c r="T293" s="3">
        <v>0</v>
      </c>
      <c r="U293" s="3">
        <v>0</v>
      </c>
      <c r="V293" s="3">
        <v>0</v>
      </c>
      <c r="W293" s="3">
        <v>0</v>
      </c>
      <c r="X293" s="3">
        <v>0</v>
      </c>
      <c r="Y293" s="3">
        <v>0</v>
      </c>
      <c r="Z293" s="3">
        <v>0</v>
      </c>
      <c r="AA293" s="3">
        <v>0</v>
      </c>
      <c r="AB293" s="3">
        <v>0</v>
      </c>
      <c r="AC293" s="3">
        <v>0</v>
      </c>
      <c r="AD293" s="3">
        <v>0</v>
      </c>
      <c r="AE293" s="4">
        <v>43695.962673611102</v>
      </c>
      <c r="AF293" s="4">
        <v>43695.962673611102</v>
      </c>
      <c r="AG293" s="3">
        <v>1</v>
      </c>
      <c r="AH293" s="3">
        <v>0</v>
      </c>
      <c r="AI293" s="3">
        <v>0</v>
      </c>
      <c r="AJ293" s="3"/>
      <c r="AK293" s="3">
        <v>0</v>
      </c>
      <c r="AL293" s="3">
        <v>0</v>
      </c>
      <c r="AM293" s="3">
        <v>0</v>
      </c>
      <c r="AN293" s="3">
        <v>0</v>
      </c>
      <c r="AO293" s="3">
        <v>0</v>
      </c>
      <c r="AP293" s="3">
        <v>0</v>
      </c>
      <c r="AQ293" s="3">
        <v>0</v>
      </c>
      <c r="AR293" s="3">
        <v>0</v>
      </c>
      <c r="AS293" s="3">
        <v>0</v>
      </c>
      <c r="AT293" s="3">
        <v>0</v>
      </c>
      <c r="AU293" s="3">
        <v>0</v>
      </c>
      <c r="AV293" s="3">
        <v>0</v>
      </c>
      <c r="AW293" s="3"/>
      <c r="AX293" s="3">
        <v>1</v>
      </c>
      <c r="AY293" s="3">
        <v>0</v>
      </c>
      <c r="AZ293" s="3"/>
      <c r="BA293" s="3">
        <v>0</v>
      </c>
      <c r="BB293" s="3"/>
      <c r="BC293" s="3">
        <v>621841</v>
      </c>
      <c r="BD293" s="3" t="s">
        <v>998</v>
      </c>
      <c r="BE293" s="3" t="s">
        <v>999</v>
      </c>
      <c r="BF293" s="3" t="s">
        <v>177</v>
      </c>
      <c r="BG293" s="3" t="s">
        <v>198</v>
      </c>
      <c r="BH293" s="3">
        <v>11</v>
      </c>
      <c r="BI293" s="3">
        <v>6</v>
      </c>
      <c r="BJ293" s="3">
        <v>22</v>
      </c>
      <c r="BK293" s="3" t="s">
        <v>102</v>
      </c>
      <c r="BL293" s="3" t="s">
        <v>1000</v>
      </c>
    </row>
    <row r="294" spans="1:64" ht="12.75" customHeight="1">
      <c r="A294" s="3">
        <v>337</v>
      </c>
      <c r="B294" s="3">
        <v>0</v>
      </c>
      <c r="C294" s="3">
        <v>0</v>
      </c>
      <c r="D294" s="3">
        <v>0</v>
      </c>
      <c r="E294" s="3">
        <v>0</v>
      </c>
      <c r="F294" s="3">
        <v>0</v>
      </c>
      <c r="G294" s="3">
        <v>0</v>
      </c>
      <c r="H294" s="3">
        <v>0</v>
      </c>
      <c r="I294" s="3">
        <v>0</v>
      </c>
      <c r="J294" s="3">
        <v>731</v>
      </c>
      <c r="K294" s="3">
        <v>0</v>
      </c>
      <c r="L294" s="3">
        <v>0</v>
      </c>
      <c r="M294" s="3">
        <v>0</v>
      </c>
      <c r="N294" s="3">
        <v>0</v>
      </c>
      <c r="O294" s="3">
        <v>0</v>
      </c>
      <c r="P294" s="3">
        <v>0</v>
      </c>
      <c r="Q294" s="3">
        <v>0</v>
      </c>
      <c r="R294" s="3">
        <v>0</v>
      </c>
      <c r="S294" s="3">
        <v>0</v>
      </c>
      <c r="T294" s="3">
        <v>0</v>
      </c>
      <c r="U294" s="3">
        <v>0</v>
      </c>
      <c r="V294" s="3">
        <v>0</v>
      </c>
      <c r="W294" s="3">
        <v>0</v>
      </c>
      <c r="X294" s="3">
        <v>0</v>
      </c>
      <c r="Y294" s="3">
        <v>0</v>
      </c>
      <c r="Z294" s="3">
        <v>0</v>
      </c>
      <c r="AA294" s="3">
        <v>0</v>
      </c>
      <c r="AB294" s="3">
        <v>0</v>
      </c>
      <c r="AC294" s="3">
        <v>0</v>
      </c>
      <c r="AD294" s="3">
        <v>0</v>
      </c>
      <c r="AE294" s="4">
        <v>43695.980752314797</v>
      </c>
      <c r="AF294" s="4">
        <v>43695.980752314797</v>
      </c>
      <c r="AG294" s="3">
        <v>1</v>
      </c>
      <c r="AH294" s="3">
        <v>1</v>
      </c>
      <c r="AI294" s="3">
        <v>0</v>
      </c>
      <c r="AJ294" s="3" t="s">
        <v>104</v>
      </c>
      <c r="AK294" s="3">
        <v>5</v>
      </c>
      <c r="AL294" s="3">
        <v>5</v>
      </c>
      <c r="AM294" s="3">
        <v>1</v>
      </c>
      <c r="AN294" s="3">
        <v>0</v>
      </c>
      <c r="AO294" s="3">
        <v>0</v>
      </c>
      <c r="AP294" s="3">
        <v>0</v>
      </c>
      <c r="AQ294" s="3">
        <v>0</v>
      </c>
      <c r="AR294" s="3">
        <v>0</v>
      </c>
      <c r="AS294" s="3">
        <v>0</v>
      </c>
      <c r="AT294" s="3">
        <v>0</v>
      </c>
      <c r="AU294" s="3">
        <v>0</v>
      </c>
      <c r="AV294" s="3">
        <v>0</v>
      </c>
      <c r="AW294" s="3"/>
      <c r="AX294" s="3">
        <v>1</v>
      </c>
      <c r="AY294" s="3">
        <v>0</v>
      </c>
      <c r="AZ294" s="3"/>
      <c r="BA294" s="3">
        <v>0</v>
      </c>
      <c r="BB294" s="3"/>
      <c r="BC294" s="3">
        <v>598635</v>
      </c>
      <c r="BD294" s="3" t="s">
        <v>154</v>
      </c>
      <c r="BE294" s="3" t="s">
        <v>1001</v>
      </c>
      <c r="BF294" s="3" t="s">
        <v>121</v>
      </c>
      <c r="BG294" s="3" t="s">
        <v>932</v>
      </c>
      <c r="BH294" s="3">
        <v>20</v>
      </c>
      <c r="BI294" s="3">
        <v>1</v>
      </c>
      <c r="BJ294" s="3">
        <v>17</v>
      </c>
      <c r="BK294" s="3" t="s">
        <v>102</v>
      </c>
      <c r="BL294" s="3" t="s">
        <v>438</v>
      </c>
    </row>
    <row r="295" spans="1:64" ht="12.75" customHeight="1">
      <c r="A295" s="3">
        <v>338</v>
      </c>
      <c r="B295" s="3">
        <v>0</v>
      </c>
      <c r="C295" s="3">
        <v>0</v>
      </c>
      <c r="D295" s="3">
        <v>0</v>
      </c>
      <c r="E295" s="3">
        <v>0</v>
      </c>
      <c r="F295" s="3">
        <v>0</v>
      </c>
      <c r="G295" s="3">
        <v>0</v>
      </c>
      <c r="H295" s="3">
        <v>0</v>
      </c>
      <c r="I295" s="3">
        <v>0</v>
      </c>
      <c r="J295" s="3">
        <v>1093</v>
      </c>
      <c r="K295" s="3">
        <v>0</v>
      </c>
      <c r="L295" s="3">
        <v>0</v>
      </c>
      <c r="M295" s="3">
        <v>0</v>
      </c>
      <c r="N295" s="3">
        <v>0</v>
      </c>
      <c r="O295" s="3">
        <v>0</v>
      </c>
      <c r="P295" s="3">
        <v>0</v>
      </c>
      <c r="Q295" s="3">
        <v>0</v>
      </c>
      <c r="R295" s="3">
        <v>0</v>
      </c>
      <c r="S295" s="3">
        <v>0</v>
      </c>
      <c r="T295" s="3">
        <v>0</v>
      </c>
      <c r="U295" s="3">
        <v>0</v>
      </c>
      <c r="V295" s="3">
        <v>0</v>
      </c>
      <c r="W295" s="3">
        <v>0</v>
      </c>
      <c r="X295" s="3">
        <v>0</v>
      </c>
      <c r="Y295" s="3">
        <v>0</v>
      </c>
      <c r="Z295" s="3">
        <v>0</v>
      </c>
      <c r="AA295" s="3">
        <v>0</v>
      </c>
      <c r="AB295" s="3">
        <v>0</v>
      </c>
      <c r="AC295" s="3">
        <v>0</v>
      </c>
      <c r="AD295" s="3">
        <v>0</v>
      </c>
      <c r="AE295" s="4">
        <v>43695.984907407401</v>
      </c>
      <c r="AF295" s="4">
        <v>43695.984907407401</v>
      </c>
      <c r="AG295" s="3">
        <v>1</v>
      </c>
      <c r="AH295" s="3">
        <v>1</v>
      </c>
      <c r="AI295" s="3">
        <v>3</v>
      </c>
      <c r="AJ295" s="3" t="s">
        <v>104</v>
      </c>
      <c r="AK295" s="3">
        <v>5</v>
      </c>
      <c r="AL295" s="3">
        <v>5</v>
      </c>
      <c r="AM295" s="3">
        <v>0</v>
      </c>
      <c r="AN295" s="3">
        <v>0</v>
      </c>
      <c r="AO295" s="3">
        <v>0</v>
      </c>
      <c r="AP295" s="3">
        <v>0</v>
      </c>
      <c r="AQ295" s="3">
        <v>0</v>
      </c>
      <c r="AR295" s="3">
        <v>0</v>
      </c>
      <c r="AS295" s="3">
        <v>0</v>
      </c>
      <c r="AT295" s="3">
        <v>0</v>
      </c>
      <c r="AU295" s="3">
        <v>0</v>
      </c>
      <c r="AV295" s="3">
        <v>0</v>
      </c>
      <c r="AW295" s="3"/>
      <c r="AX295" s="3">
        <v>1</v>
      </c>
      <c r="AY295" s="3">
        <v>0</v>
      </c>
      <c r="AZ295" s="3"/>
      <c r="BA295" s="3">
        <v>0</v>
      </c>
      <c r="BB295" s="3"/>
      <c r="BC295" s="3">
        <v>604951</v>
      </c>
      <c r="BD295" s="3" t="s">
        <v>354</v>
      </c>
      <c r="BE295" s="3" t="s">
        <v>1002</v>
      </c>
      <c r="BF295" s="3" t="s">
        <v>1003</v>
      </c>
      <c r="BG295" s="3" t="s">
        <v>581</v>
      </c>
      <c r="BH295" s="3">
        <v>17</v>
      </c>
      <c r="BI295" s="3">
        <v>0</v>
      </c>
      <c r="BJ295" s="3">
        <v>17</v>
      </c>
      <c r="BK295" s="3" t="s">
        <v>102</v>
      </c>
      <c r="BL295" s="3" t="s">
        <v>668</v>
      </c>
    </row>
    <row r="296" spans="1:64" ht="12.75" customHeight="1">
      <c r="A296" s="3">
        <v>340</v>
      </c>
      <c r="B296" s="3">
        <v>0</v>
      </c>
      <c r="C296" s="3">
        <v>0</v>
      </c>
      <c r="D296" s="3">
        <v>0</v>
      </c>
      <c r="E296" s="3">
        <v>0</v>
      </c>
      <c r="F296" s="3">
        <v>0</v>
      </c>
      <c r="G296" s="3">
        <v>0</v>
      </c>
      <c r="H296" s="3">
        <v>0</v>
      </c>
      <c r="I296" s="3">
        <v>0</v>
      </c>
      <c r="J296" s="3">
        <v>110</v>
      </c>
      <c r="K296" s="3">
        <v>0</v>
      </c>
      <c r="L296" s="3">
        <v>0</v>
      </c>
      <c r="M296" s="3">
        <v>0</v>
      </c>
      <c r="N296" s="3">
        <v>0</v>
      </c>
      <c r="O296" s="3">
        <v>0</v>
      </c>
      <c r="P296" s="3">
        <v>0</v>
      </c>
      <c r="Q296" s="3">
        <v>0</v>
      </c>
      <c r="R296" s="3">
        <v>0</v>
      </c>
      <c r="S296" s="3">
        <v>0</v>
      </c>
      <c r="T296" s="3">
        <v>0</v>
      </c>
      <c r="U296" s="3">
        <v>0</v>
      </c>
      <c r="V296" s="3">
        <v>0</v>
      </c>
      <c r="W296" s="3">
        <v>0</v>
      </c>
      <c r="X296" s="3">
        <v>0</v>
      </c>
      <c r="Y296" s="3">
        <v>0</v>
      </c>
      <c r="Z296" s="3">
        <v>0</v>
      </c>
      <c r="AA296" s="3">
        <v>0</v>
      </c>
      <c r="AB296" s="3">
        <v>0</v>
      </c>
      <c r="AC296" s="3">
        <v>0</v>
      </c>
      <c r="AD296" s="3">
        <v>0</v>
      </c>
      <c r="AE296" s="4">
        <v>43696.022638888899</v>
      </c>
      <c r="AF296" s="4">
        <v>43696.022638888899</v>
      </c>
      <c r="AG296" s="3">
        <v>1</v>
      </c>
      <c r="AH296" s="3">
        <v>0</v>
      </c>
      <c r="AI296" s="3">
        <v>0</v>
      </c>
      <c r="AJ296" s="3" t="s">
        <v>104</v>
      </c>
      <c r="AK296" s="3">
        <v>5</v>
      </c>
      <c r="AL296" s="3">
        <v>0</v>
      </c>
      <c r="AM296" s="3">
        <v>0</v>
      </c>
      <c r="AN296" s="3">
        <v>0</v>
      </c>
      <c r="AO296" s="3">
        <v>0</v>
      </c>
      <c r="AP296" s="3">
        <v>0</v>
      </c>
      <c r="AQ296" s="3">
        <v>0</v>
      </c>
      <c r="AR296" s="3">
        <v>0</v>
      </c>
      <c r="AS296" s="3">
        <v>0</v>
      </c>
      <c r="AT296" s="3">
        <v>0</v>
      </c>
      <c r="AU296" s="3">
        <v>0</v>
      </c>
      <c r="AV296" s="3">
        <v>0</v>
      </c>
      <c r="AW296" s="3"/>
      <c r="AX296" s="3">
        <v>1</v>
      </c>
      <c r="AY296" s="3">
        <v>0</v>
      </c>
      <c r="AZ296" s="3"/>
      <c r="BA296" s="3">
        <v>0</v>
      </c>
      <c r="BB296" s="3"/>
      <c r="BC296" s="3">
        <v>618344</v>
      </c>
      <c r="BD296" s="3" t="s">
        <v>193</v>
      </c>
      <c r="BE296" s="3" t="s">
        <v>1004</v>
      </c>
      <c r="BF296" s="3" t="s">
        <v>141</v>
      </c>
      <c r="BG296" s="3" t="s">
        <v>617</v>
      </c>
      <c r="BH296" s="3">
        <v>12</v>
      </c>
      <c r="BI296" s="3">
        <v>4</v>
      </c>
      <c r="BJ296" s="3">
        <v>26</v>
      </c>
      <c r="BK296" s="3" t="s">
        <v>102</v>
      </c>
      <c r="BL296" s="3" t="s">
        <v>239</v>
      </c>
    </row>
    <row r="297" spans="1:64" ht="12.75" customHeight="1">
      <c r="A297" s="3">
        <v>144</v>
      </c>
      <c r="B297" s="3">
        <v>3</v>
      </c>
      <c r="C297" s="3">
        <v>0</v>
      </c>
      <c r="D297" s="3">
        <v>0</v>
      </c>
      <c r="E297" s="3">
        <v>0</v>
      </c>
      <c r="F297" s="3">
        <v>0</v>
      </c>
      <c r="G297" s="3">
        <v>0</v>
      </c>
      <c r="H297" s="3">
        <v>0</v>
      </c>
      <c r="I297" s="3">
        <v>0</v>
      </c>
      <c r="J297" s="3">
        <v>1890</v>
      </c>
      <c r="K297" s="3">
        <v>0</v>
      </c>
      <c r="L297" s="3">
        <v>0</v>
      </c>
      <c r="M297" s="3">
        <v>0</v>
      </c>
      <c r="N297" s="3">
        <v>0</v>
      </c>
      <c r="O297" s="3">
        <v>0</v>
      </c>
      <c r="P297" s="3">
        <v>0</v>
      </c>
      <c r="Q297" s="3">
        <v>0</v>
      </c>
      <c r="R297" s="3">
        <v>0</v>
      </c>
      <c r="S297" s="3">
        <v>0</v>
      </c>
      <c r="T297" s="3">
        <v>0</v>
      </c>
      <c r="U297" s="3">
        <v>0</v>
      </c>
      <c r="V297" s="3">
        <v>0</v>
      </c>
      <c r="W297" s="3">
        <v>0</v>
      </c>
      <c r="X297" s="3">
        <v>0</v>
      </c>
      <c r="Y297" s="3">
        <v>0</v>
      </c>
      <c r="Z297" s="3">
        <v>0</v>
      </c>
      <c r="AA297" s="3">
        <v>0</v>
      </c>
      <c r="AB297" s="3">
        <v>0</v>
      </c>
      <c r="AC297" s="3">
        <v>0</v>
      </c>
      <c r="AD297" s="3">
        <v>0</v>
      </c>
      <c r="AE297" s="4">
        <v>43696.349155092597</v>
      </c>
      <c r="AF297" s="4">
        <v>43696.349155092597</v>
      </c>
      <c r="AG297" s="3">
        <v>1</v>
      </c>
      <c r="AH297" s="3">
        <v>1</v>
      </c>
      <c r="AI297" s="3">
        <v>2</v>
      </c>
      <c r="AJ297" s="3" t="s">
        <v>892</v>
      </c>
      <c r="AK297" s="3">
        <v>5</v>
      </c>
      <c r="AL297" s="3">
        <v>0</v>
      </c>
      <c r="AM297" s="3">
        <v>0</v>
      </c>
      <c r="AN297" s="3">
        <v>1</v>
      </c>
      <c r="AO297" s="3">
        <v>0</v>
      </c>
      <c r="AP297" s="3">
        <v>0</v>
      </c>
      <c r="AQ297" s="3">
        <v>0</v>
      </c>
      <c r="AR297" s="3">
        <v>0</v>
      </c>
      <c r="AS297" s="3">
        <v>0</v>
      </c>
      <c r="AT297" s="3">
        <v>0</v>
      </c>
      <c r="AU297" s="3">
        <v>0</v>
      </c>
      <c r="AV297" s="3">
        <v>0</v>
      </c>
      <c r="AW297" s="3" t="s">
        <v>1005</v>
      </c>
      <c r="AX297" s="3">
        <v>1</v>
      </c>
      <c r="AY297" s="3">
        <v>0</v>
      </c>
      <c r="AZ297" s="3"/>
      <c r="BA297" s="3">
        <v>0</v>
      </c>
      <c r="BB297" s="3"/>
      <c r="BC297" s="3">
        <v>608282</v>
      </c>
      <c r="BD297" s="3" t="s">
        <v>124</v>
      </c>
      <c r="BE297" s="3" t="s">
        <v>854</v>
      </c>
      <c r="BF297" s="3" t="s">
        <v>106</v>
      </c>
      <c r="BG297" s="3" t="s">
        <v>297</v>
      </c>
      <c r="BH297" s="3">
        <v>18</v>
      </c>
      <c r="BI297" s="3">
        <v>1</v>
      </c>
      <c r="BJ297" s="3">
        <v>19</v>
      </c>
      <c r="BK297" s="3" t="s">
        <v>127</v>
      </c>
      <c r="BL297" s="3" t="s">
        <v>300</v>
      </c>
    </row>
    <row r="298" spans="1:64" ht="12.75" customHeight="1">
      <c r="A298" s="3">
        <v>318</v>
      </c>
      <c r="B298" s="3">
        <v>0</v>
      </c>
      <c r="C298" s="3">
        <v>0</v>
      </c>
      <c r="D298" s="3">
        <v>0</v>
      </c>
      <c r="E298" s="3">
        <v>0</v>
      </c>
      <c r="F298" s="3">
        <v>0</v>
      </c>
      <c r="G298" s="3">
        <v>0</v>
      </c>
      <c r="H298" s="3">
        <v>0</v>
      </c>
      <c r="I298" s="3">
        <v>0</v>
      </c>
      <c r="J298" s="3">
        <v>210</v>
      </c>
      <c r="K298" s="3">
        <v>0</v>
      </c>
      <c r="L298" s="3">
        <v>0</v>
      </c>
      <c r="M298" s="3">
        <v>0</v>
      </c>
      <c r="N298" s="3">
        <v>0</v>
      </c>
      <c r="O298" s="3">
        <v>0</v>
      </c>
      <c r="P298" s="3">
        <v>0</v>
      </c>
      <c r="Q298" s="3">
        <v>0</v>
      </c>
      <c r="R298" s="3">
        <v>0</v>
      </c>
      <c r="S298" s="3">
        <v>0</v>
      </c>
      <c r="T298" s="3">
        <v>0</v>
      </c>
      <c r="U298" s="3">
        <v>0</v>
      </c>
      <c r="V298" s="3">
        <v>0</v>
      </c>
      <c r="W298" s="3">
        <v>0</v>
      </c>
      <c r="X298" s="3">
        <v>0</v>
      </c>
      <c r="Y298" s="3">
        <v>0</v>
      </c>
      <c r="Z298" s="3">
        <v>0</v>
      </c>
      <c r="AA298" s="3">
        <v>0</v>
      </c>
      <c r="AB298" s="3">
        <v>0</v>
      </c>
      <c r="AC298" s="3">
        <v>0</v>
      </c>
      <c r="AD298" s="3">
        <v>0</v>
      </c>
      <c r="AE298" s="4">
        <v>43696.361400463</v>
      </c>
      <c r="AF298" s="4">
        <v>43696.361400463</v>
      </c>
      <c r="AG298" s="3">
        <v>1</v>
      </c>
      <c r="AH298" s="3">
        <v>1</v>
      </c>
      <c r="AI298" s="3">
        <v>2</v>
      </c>
      <c r="AJ298" s="3"/>
      <c r="AK298" s="3">
        <v>0</v>
      </c>
      <c r="AL298" s="3">
        <v>0</v>
      </c>
      <c r="AM298" s="3">
        <v>0</v>
      </c>
      <c r="AN298" s="3">
        <v>0</v>
      </c>
      <c r="AO298" s="3">
        <v>0</v>
      </c>
      <c r="AP298" s="3">
        <v>0</v>
      </c>
      <c r="AQ298" s="3">
        <v>0</v>
      </c>
      <c r="AR298" s="3">
        <v>0</v>
      </c>
      <c r="AS298" s="3">
        <v>0</v>
      </c>
      <c r="AT298" s="3">
        <v>0</v>
      </c>
      <c r="AU298" s="3">
        <v>0</v>
      </c>
      <c r="AV298" s="3">
        <v>0</v>
      </c>
      <c r="AW298" s="3"/>
      <c r="AX298" s="3">
        <v>1</v>
      </c>
      <c r="AY298" s="3">
        <v>0</v>
      </c>
      <c r="AZ298" s="3"/>
      <c r="BA298" s="3">
        <v>0</v>
      </c>
      <c r="BB298" s="3"/>
      <c r="BC298" s="3">
        <v>565932</v>
      </c>
      <c r="BD298" s="3" t="s">
        <v>124</v>
      </c>
      <c r="BE298" s="3" t="s">
        <v>1006</v>
      </c>
      <c r="BF298" s="3" t="s">
        <v>262</v>
      </c>
      <c r="BG298" s="3" t="s">
        <v>1007</v>
      </c>
      <c r="BH298" s="3">
        <v>30</v>
      </c>
      <c r="BI298" s="3">
        <v>0</v>
      </c>
      <c r="BJ298" s="3">
        <v>12</v>
      </c>
      <c r="BK298" s="3" t="s">
        <v>102</v>
      </c>
      <c r="BL298" s="3" t="s">
        <v>414</v>
      </c>
    </row>
    <row r="299" spans="1:64" ht="12.75" customHeight="1">
      <c r="A299" s="3">
        <v>343</v>
      </c>
      <c r="B299" s="3">
        <v>0</v>
      </c>
      <c r="C299" s="3">
        <v>0</v>
      </c>
      <c r="D299" s="3">
        <v>0</v>
      </c>
      <c r="E299" s="3">
        <v>0</v>
      </c>
      <c r="F299" s="3">
        <v>0</v>
      </c>
      <c r="G299" s="3">
        <v>0</v>
      </c>
      <c r="H299" s="3">
        <v>0</v>
      </c>
      <c r="I299" s="3">
        <v>0</v>
      </c>
      <c r="J299" s="3">
        <v>816</v>
      </c>
      <c r="K299" s="3">
        <v>0</v>
      </c>
      <c r="L299" s="3">
        <v>0</v>
      </c>
      <c r="M299" s="3">
        <v>0</v>
      </c>
      <c r="N299" s="3">
        <v>0</v>
      </c>
      <c r="O299" s="3">
        <v>0</v>
      </c>
      <c r="P299" s="3">
        <v>0</v>
      </c>
      <c r="Q299" s="3">
        <v>0</v>
      </c>
      <c r="R299" s="3">
        <v>0</v>
      </c>
      <c r="S299" s="3">
        <v>0</v>
      </c>
      <c r="T299" s="3">
        <v>0</v>
      </c>
      <c r="U299" s="3">
        <v>0</v>
      </c>
      <c r="V299" s="3">
        <v>0</v>
      </c>
      <c r="W299" s="3">
        <v>0</v>
      </c>
      <c r="X299" s="3">
        <v>0</v>
      </c>
      <c r="Y299" s="3">
        <v>0</v>
      </c>
      <c r="Z299" s="3">
        <v>0</v>
      </c>
      <c r="AA299" s="3">
        <v>0</v>
      </c>
      <c r="AB299" s="3">
        <v>0</v>
      </c>
      <c r="AC299" s="3">
        <v>0</v>
      </c>
      <c r="AD299" s="3">
        <v>0</v>
      </c>
      <c r="AE299" s="4">
        <v>43696.369525463</v>
      </c>
      <c r="AF299" s="4">
        <v>43696.369525463</v>
      </c>
      <c r="AG299" s="3">
        <v>1</v>
      </c>
      <c r="AH299" s="3">
        <v>3</v>
      </c>
      <c r="AI299" s="3">
        <v>2</v>
      </c>
      <c r="AJ299" s="3" t="s">
        <v>104</v>
      </c>
      <c r="AK299" s="3">
        <v>5</v>
      </c>
      <c r="AL299" s="3">
        <v>0</v>
      </c>
      <c r="AM299" s="3">
        <v>1</v>
      </c>
      <c r="AN299" s="3">
        <v>0</v>
      </c>
      <c r="AO299" s="3">
        <v>0</v>
      </c>
      <c r="AP299" s="3">
        <v>0</v>
      </c>
      <c r="AQ299" s="3">
        <v>0</v>
      </c>
      <c r="AR299" s="3">
        <v>0</v>
      </c>
      <c r="AS299" s="3">
        <v>0</v>
      </c>
      <c r="AT299" s="3">
        <v>0</v>
      </c>
      <c r="AU299" s="3">
        <v>0</v>
      </c>
      <c r="AV299" s="3">
        <v>0</v>
      </c>
      <c r="AW299" s="3"/>
      <c r="AX299" s="3">
        <v>1</v>
      </c>
      <c r="AY299" s="3">
        <v>0</v>
      </c>
      <c r="AZ299" s="3"/>
      <c r="BA299" s="3">
        <v>0</v>
      </c>
      <c r="BB299" s="3"/>
      <c r="BC299" s="3">
        <v>561262</v>
      </c>
      <c r="BD299" s="3" t="s">
        <v>253</v>
      </c>
      <c r="BE299" s="3" t="s">
        <v>1008</v>
      </c>
      <c r="BF299" s="3" t="s">
        <v>144</v>
      </c>
      <c r="BG299" s="3" t="s">
        <v>1009</v>
      </c>
      <c r="BH299" s="3">
        <v>31</v>
      </c>
      <c r="BI299" s="3">
        <v>11</v>
      </c>
      <c r="BJ299" s="3">
        <v>29</v>
      </c>
      <c r="BK299" s="3" t="s">
        <v>102</v>
      </c>
      <c r="BL299" s="3" t="s">
        <v>1010</v>
      </c>
    </row>
    <row r="300" spans="1:64" ht="12.75" customHeight="1">
      <c r="A300" s="3">
        <v>346</v>
      </c>
      <c r="B300" s="3">
        <v>0</v>
      </c>
      <c r="C300" s="3">
        <v>0</v>
      </c>
      <c r="D300" s="3">
        <v>0</v>
      </c>
      <c r="E300" s="3">
        <v>0</v>
      </c>
      <c r="F300" s="3">
        <v>0</v>
      </c>
      <c r="G300" s="3">
        <v>0</v>
      </c>
      <c r="H300" s="3">
        <v>0</v>
      </c>
      <c r="I300" s="3">
        <v>0</v>
      </c>
      <c r="J300" s="3">
        <v>1220</v>
      </c>
      <c r="K300" s="3">
        <v>0</v>
      </c>
      <c r="L300" s="3">
        <v>0</v>
      </c>
      <c r="M300" s="3">
        <v>0</v>
      </c>
      <c r="N300" s="3">
        <v>0</v>
      </c>
      <c r="O300" s="3">
        <v>0</v>
      </c>
      <c r="P300" s="3">
        <v>0</v>
      </c>
      <c r="Q300" s="3">
        <v>0</v>
      </c>
      <c r="R300" s="3">
        <v>0</v>
      </c>
      <c r="S300" s="3">
        <v>0</v>
      </c>
      <c r="T300" s="3">
        <v>0</v>
      </c>
      <c r="U300" s="3">
        <v>0</v>
      </c>
      <c r="V300" s="3">
        <v>0</v>
      </c>
      <c r="W300" s="3">
        <v>0</v>
      </c>
      <c r="X300" s="3">
        <v>0</v>
      </c>
      <c r="Y300" s="3">
        <v>0</v>
      </c>
      <c r="Z300" s="3">
        <v>0</v>
      </c>
      <c r="AA300" s="3">
        <v>0</v>
      </c>
      <c r="AB300" s="3">
        <v>0</v>
      </c>
      <c r="AC300" s="3">
        <v>0</v>
      </c>
      <c r="AD300" s="3">
        <v>0</v>
      </c>
      <c r="AE300" s="4">
        <v>43696.4168981482</v>
      </c>
      <c r="AF300" s="4">
        <v>43696.4168981482</v>
      </c>
      <c r="AG300" s="3">
        <v>1</v>
      </c>
      <c r="AH300" s="3">
        <v>0</v>
      </c>
      <c r="AI300" s="3">
        <v>0</v>
      </c>
      <c r="AJ300" s="3" t="s">
        <v>892</v>
      </c>
      <c r="AK300" s="3">
        <v>5</v>
      </c>
      <c r="AL300" s="3">
        <v>0</v>
      </c>
      <c r="AM300" s="3">
        <v>1</v>
      </c>
      <c r="AN300" s="3">
        <v>0</v>
      </c>
      <c r="AO300" s="3">
        <v>0</v>
      </c>
      <c r="AP300" s="3">
        <v>0</v>
      </c>
      <c r="AQ300" s="3">
        <v>0</v>
      </c>
      <c r="AR300" s="3">
        <v>0</v>
      </c>
      <c r="AS300" s="3">
        <v>0</v>
      </c>
      <c r="AT300" s="3">
        <v>0</v>
      </c>
      <c r="AU300" s="3">
        <v>0</v>
      </c>
      <c r="AV300" s="3">
        <v>0</v>
      </c>
      <c r="AW300" s="3"/>
      <c r="AX300" s="3">
        <v>1</v>
      </c>
      <c r="AY300" s="3">
        <v>0</v>
      </c>
      <c r="AZ300" s="3"/>
      <c r="BA300" s="3">
        <v>0</v>
      </c>
      <c r="BB300" s="3"/>
      <c r="BC300" s="3">
        <v>595812</v>
      </c>
      <c r="BD300" s="3" t="s">
        <v>354</v>
      </c>
      <c r="BE300" s="3" t="s">
        <v>1011</v>
      </c>
      <c r="BF300" s="3" t="s">
        <v>106</v>
      </c>
      <c r="BG300" s="3" t="s">
        <v>167</v>
      </c>
      <c r="BH300" s="3">
        <v>18</v>
      </c>
      <c r="BI300" s="3">
        <v>0</v>
      </c>
      <c r="BJ300" s="3">
        <v>1</v>
      </c>
      <c r="BK300" s="3" t="s">
        <v>127</v>
      </c>
      <c r="BL300" s="3" t="s">
        <v>149</v>
      </c>
    </row>
    <row r="301" spans="1:64" ht="12.75" customHeight="1">
      <c r="A301" s="3">
        <v>333</v>
      </c>
      <c r="B301" s="3">
        <v>0</v>
      </c>
      <c r="C301" s="3">
        <v>2</v>
      </c>
      <c r="D301" s="3">
        <v>5</v>
      </c>
      <c r="E301" s="3">
        <v>0</v>
      </c>
      <c r="F301" s="3">
        <v>0</v>
      </c>
      <c r="G301" s="3">
        <v>0</v>
      </c>
      <c r="H301" s="3">
        <v>0</v>
      </c>
      <c r="I301" s="3">
        <v>0</v>
      </c>
      <c r="J301" s="3">
        <v>388</v>
      </c>
      <c r="K301" s="3">
        <v>0</v>
      </c>
      <c r="L301" s="3">
        <v>0</v>
      </c>
      <c r="M301" s="3">
        <v>0</v>
      </c>
      <c r="N301" s="3">
        <v>0</v>
      </c>
      <c r="O301" s="3">
        <v>0</v>
      </c>
      <c r="P301" s="3">
        <v>0</v>
      </c>
      <c r="Q301" s="3">
        <v>0</v>
      </c>
      <c r="R301" s="3">
        <v>0</v>
      </c>
      <c r="S301" s="3">
        <v>0</v>
      </c>
      <c r="T301" s="3">
        <v>0</v>
      </c>
      <c r="U301" s="3">
        <v>0</v>
      </c>
      <c r="V301" s="3">
        <v>0</v>
      </c>
      <c r="W301" s="3">
        <v>0</v>
      </c>
      <c r="X301" s="3">
        <v>0</v>
      </c>
      <c r="Y301" s="3">
        <v>0</v>
      </c>
      <c r="Z301" s="3">
        <v>0</v>
      </c>
      <c r="AA301" s="3">
        <v>0</v>
      </c>
      <c r="AB301" s="3">
        <v>0</v>
      </c>
      <c r="AC301" s="3">
        <v>0</v>
      </c>
      <c r="AD301" s="3">
        <v>0</v>
      </c>
      <c r="AE301" s="4">
        <v>43696.422893518502</v>
      </c>
      <c r="AF301" s="4">
        <v>43696.422893518502</v>
      </c>
      <c r="AG301" s="3">
        <v>1</v>
      </c>
      <c r="AH301" s="3">
        <v>1</v>
      </c>
      <c r="AI301" s="3">
        <v>2</v>
      </c>
      <c r="AJ301" s="3" t="s">
        <v>104</v>
      </c>
      <c r="AK301" s="3">
        <v>5</v>
      </c>
      <c r="AL301" s="3">
        <v>5</v>
      </c>
      <c r="AM301" s="3">
        <v>0</v>
      </c>
      <c r="AN301" s="3">
        <v>0</v>
      </c>
      <c r="AO301" s="3">
        <v>0</v>
      </c>
      <c r="AP301" s="3">
        <v>0</v>
      </c>
      <c r="AQ301" s="3">
        <v>0</v>
      </c>
      <c r="AR301" s="3">
        <v>0</v>
      </c>
      <c r="AS301" s="3">
        <v>0</v>
      </c>
      <c r="AT301" s="3">
        <v>0</v>
      </c>
      <c r="AU301" s="3">
        <v>0</v>
      </c>
      <c r="AV301" s="3">
        <v>0</v>
      </c>
      <c r="AW301" s="3"/>
      <c r="AX301" s="3">
        <v>1</v>
      </c>
      <c r="AY301" s="3">
        <v>0</v>
      </c>
      <c r="AZ301" s="3"/>
      <c r="BA301" s="3">
        <v>0</v>
      </c>
      <c r="BB301" s="3" t="s">
        <v>1012</v>
      </c>
      <c r="BC301" s="3">
        <v>616390</v>
      </c>
      <c r="BD301" s="3" t="s">
        <v>124</v>
      </c>
      <c r="BE301" s="3" t="s">
        <v>215</v>
      </c>
      <c r="BF301" s="3" t="s">
        <v>121</v>
      </c>
      <c r="BG301" s="3" t="s">
        <v>1013</v>
      </c>
      <c r="BH301" s="3">
        <v>12</v>
      </c>
      <c r="BI301" s="3">
        <v>0</v>
      </c>
      <c r="BJ301" s="3">
        <v>15</v>
      </c>
      <c r="BK301" s="3" t="s">
        <v>127</v>
      </c>
      <c r="BL301" s="3" t="s">
        <v>110</v>
      </c>
    </row>
    <row r="302" spans="1:64" ht="12.75" customHeight="1">
      <c r="A302" s="3">
        <v>348</v>
      </c>
      <c r="B302" s="3">
        <v>0</v>
      </c>
      <c r="C302" s="3">
        <v>0</v>
      </c>
      <c r="D302" s="3">
        <v>0</v>
      </c>
      <c r="E302" s="3">
        <v>0</v>
      </c>
      <c r="F302" s="3">
        <v>0</v>
      </c>
      <c r="G302" s="3">
        <v>0</v>
      </c>
      <c r="H302" s="3">
        <v>1</v>
      </c>
      <c r="I302" s="3">
        <v>5</v>
      </c>
      <c r="J302" s="3">
        <v>1155</v>
      </c>
      <c r="K302" s="3">
        <v>0</v>
      </c>
      <c r="L302" s="3">
        <v>0</v>
      </c>
      <c r="M302" s="3">
        <v>0</v>
      </c>
      <c r="N302" s="3">
        <v>0</v>
      </c>
      <c r="O302" s="3">
        <v>0</v>
      </c>
      <c r="P302" s="3">
        <v>0</v>
      </c>
      <c r="Q302" s="3">
        <v>0</v>
      </c>
      <c r="R302" s="3">
        <v>0</v>
      </c>
      <c r="S302" s="3">
        <v>0</v>
      </c>
      <c r="T302" s="3">
        <v>0</v>
      </c>
      <c r="U302" s="3">
        <v>0</v>
      </c>
      <c r="V302" s="3">
        <v>0</v>
      </c>
      <c r="W302" s="3">
        <v>0</v>
      </c>
      <c r="X302" s="3">
        <v>0</v>
      </c>
      <c r="Y302" s="3">
        <v>0</v>
      </c>
      <c r="Z302" s="3">
        <v>0</v>
      </c>
      <c r="AA302" s="3">
        <v>0</v>
      </c>
      <c r="AB302" s="3">
        <v>0</v>
      </c>
      <c r="AC302" s="3">
        <v>0</v>
      </c>
      <c r="AD302" s="3">
        <v>0</v>
      </c>
      <c r="AE302" s="4">
        <v>43696.425243055601</v>
      </c>
      <c r="AF302" s="4">
        <v>43696.425243055601</v>
      </c>
      <c r="AG302" s="3">
        <v>1</v>
      </c>
      <c r="AH302" s="3">
        <v>1</v>
      </c>
      <c r="AI302" s="3">
        <v>2</v>
      </c>
      <c r="AJ302" s="3" t="s">
        <v>111</v>
      </c>
      <c r="AK302" s="3">
        <v>5</v>
      </c>
      <c r="AL302" s="3">
        <v>5</v>
      </c>
      <c r="AM302" s="3">
        <v>1</v>
      </c>
      <c r="AN302" s="3">
        <v>0</v>
      </c>
      <c r="AO302" s="3">
        <v>0</v>
      </c>
      <c r="AP302" s="3">
        <v>0</v>
      </c>
      <c r="AQ302" s="3">
        <v>0</v>
      </c>
      <c r="AR302" s="3">
        <v>0</v>
      </c>
      <c r="AS302" s="3">
        <v>0</v>
      </c>
      <c r="AT302" s="3">
        <v>0</v>
      </c>
      <c r="AU302" s="3">
        <v>0</v>
      </c>
      <c r="AV302" s="3">
        <v>0</v>
      </c>
      <c r="AW302" s="3"/>
      <c r="AX302" s="3">
        <v>1</v>
      </c>
      <c r="AY302" s="3">
        <v>0</v>
      </c>
      <c r="AZ302" s="3"/>
      <c r="BA302" s="3">
        <v>0</v>
      </c>
      <c r="BB302" s="3" t="s">
        <v>1014</v>
      </c>
      <c r="BC302" s="3">
        <v>602387</v>
      </c>
      <c r="BD302" s="3" t="s">
        <v>130</v>
      </c>
      <c r="BE302" s="3" t="s">
        <v>1015</v>
      </c>
      <c r="BF302" s="3" t="s">
        <v>689</v>
      </c>
      <c r="BG302" s="3" t="s">
        <v>282</v>
      </c>
      <c r="BH302" s="3">
        <v>17</v>
      </c>
      <c r="BI302" s="3">
        <v>7</v>
      </c>
      <c r="BJ302" s="3">
        <v>5</v>
      </c>
      <c r="BK302" s="3" t="s">
        <v>102</v>
      </c>
      <c r="BL302" s="3" t="s">
        <v>1016</v>
      </c>
    </row>
    <row r="303" spans="1:64" ht="12.75" customHeight="1">
      <c r="A303" s="3">
        <v>347</v>
      </c>
      <c r="B303" s="3">
        <v>0</v>
      </c>
      <c r="C303" s="3">
        <v>0</v>
      </c>
      <c r="D303" s="3">
        <v>0</v>
      </c>
      <c r="E303" s="3">
        <v>0</v>
      </c>
      <c r="F303" s="3">
        <v>0</v>
      </c>
      <c r="G303" s="3">
        <v>0</v>
      </c>
      <c r="H303" s="3">
        <v>1</v>
      </c>
      <c r="I303" s="3">
        <v>5</v>
      </c>
      <c r="J303" s="3">
        <v>331</v>
      </c>
      <c r="K303" s="3">
        <v>0</v>
      </c>
      <c r="L303" s="3">
        <v>0</v>
      </c>
      <c r="M303" s="3">
        <v>0</v>
      </c>
      <c r="N303" s="3">
        <v>0</v>
      </c>
      <c r="O303" s="3">
        <v>0</v>
      </c>
      <c r="P303" s="3">
        <v>0</v>
      </c>
      <c r="Q303" s="3">
        <v>0</v>
      </c>
      <c r="R303" s="3">
        <v>0</v>
      </c>
      <c r="S303" s="3">
        <v>0</v>
      </c>
      <c r="T303" s="3">
        <v>0</v>
      </c>
      <c r="U303" s="3">
        <v>0</v>
      </c>
      <c r="V303" s="3">
        <v>0</v>
      </c>
      <c r="W303" s="3">
        <v>0</v>
      </c>
      <c r="X303" s="3">
        <v>0</v>
      </c>
      <c r="Y303" s="3">
        <v>0</v>
      </c>
      <c r="Z303" s="3">
        <v>0</v>
      </c>
      <c r="AA303" s="3">
        <v>0</v>
      </c>
      <c r="AB303" s="3">
        <v>0</v>
      </c>
      <c r="AC303" s="3">
        <v>0</v>
      </c>
      <c r="AD303" s="3">
        <v>0</v>
      </c>
      <c r="AE303" s="4">
        <v>43696.4286111111</v>
      </c>
      <c r="AF303" s="4">
        <v>43696.4286111111</v>
      </c>
      <c r="AG303" s="3">
        <v>1</v>
      </c>
      <c r="AH303" s="3">
        <v>0</v>
      </c>
      <c r="AI303" s="3">
        <v>0</v>
      </c>
      <c r="AJ303" s="3"/>
      <c r="AK303" s="3">
        <v>5</v>
      </c>
      <c r="AL303" s="3">
        <v>0</v>
      </c>
      <c r="AM303" s="3">
        <v>1</v>
      </c>
      <c r="AN303" s="3">
        <v>0</v>
      </c>
      <c r="AO303" s="3">
        <v>0</v>
      </c>
      <c r="AP303" s="3">
        <v>0</v>
      </c>
      <c r="AQ303" s="3">
        <v>0</v>
      </c>
      <c r="AR303" s="3">
        <v>0</v>
      </c>
      <c r="AS303" s="3">
        <v>0</v>
      </c>
      <c r="AT303" s="3">
        <v>0</v>
      </c>
      <c r="AU303" s="3">
        <v>0</v>
      </c>
      <c r="AV303" s="3">
        <v>0</v>
      </c>
      <c r="AW303" s="3"/>
      <c r="AX303" s="3">
        <v>1</v>
      </c>
      <c r="AY303" s="3">
        <v>0</v>
      </c>
      <c r="AZ303" s="3"/>
      <c r="BA303" s="3">
        <v>0</v>
      </c>
      <c r="BB303" s="3" t="s">
        <v>1017</v>
      </c>
      <c r="BC303" s="3">
        <v>600803</v>
      </c>
      <c r="BD303" s="3" t="s">
        <v>124</v>
      </c>
      <c r="BE303" s="3" t="s">
        <v>1018</v>
      </c>
      <c r="BF303" s="3" t="s">
        <v>177</v>
      </c>
      <c r="BG303" s="3" t="s">
        <v>164</v>
      </c>
      <c r="BH303" s="3">
        <v>19</v>
      </c>
      <c r="BI303" s="3">
        <v>0</v>
      </c>
      <c r="BJ303" s="3">
        <v>11</v>
      </c>
      <c r="BK303" s="3" t="s">
        <v>102</v>
      </c>
      <c r="BL303" s="3" t="s">
        <v>128</v>
      </c>
    </row>
    <row r="304" spans="1:64" ht="12.75" customHeight="1">
      <c r="A304" s="3">
        <v>228</v>
      </c>
      <c r="B304" s="3">
        <v>0</v>
      </c>
      <c r="C304" s="3">
        <v>0</v>
      </c>
      <c r="D304" s="3">
        <v>0</v>
      </c>
      <c r="E304" s="3">
        <v>0</v>
      </c>
      <c r="F304" s="3">
        <v>0</v>
      </c>
      <c r="G304" s="3">
        <v>0</v>
      </c>
      <c r="H304" s="3">
        <v>0</v>
      </c>
      <c r="I304" s="3">
        <v>0</v>
      </c>
      <c r="J304" s="3">
        <v>416</v>
      </c>
      <c r="K304" s="3">
        <v>0</v>
      </c>
      <c r="L304" s="3">
        <v>0</v>
      </c>
      <c r="M304" s="3">
        <v>0</v>
      </c>
      <c r="N304" s="3">
        <v>0</v>
      </c>
      <c r="O304" s="3">
        <v>0</v>
      </c>
      <c r="P304" s="3">
        <v>0</v>
      </c>
      <c r="Q304" s="3">
        <v>0</v>
      </c>
      <c r="R304" s="3">
        <v>0</v>
      </c>
      <c r="S304" s="3">
        <v>0</v>
      </c>
      <c r="T304" s="3">
        <v>0</v>
      </c>
      <c r="U304" s="3">
        <v>0</v>
      </c>
      <c r="V304" s="3">
        <v>0</v>
      </c>
      <c r="W304" s="3">
        <v>0</v>
      </c>
      <c r="X304" s="3">
        <v>0</v>
      </c>
      <c r="Y304" s="3">
        <v>0</v>
      </c>
      <c r="Z304" s="3">
        <v>0</v>
      </c>
      <c r="AA304" s="3">
        <v>0</v>
      </c>
      <c r="AB304" s="3">
        <v>0</v>
      </c>
      <c r="AC304" s="3">
        <v>0</v>
      </c>
      <c r="AD304" s="3">
        <v>0</v>
      </c>
      <c r="AE304" s="4">
        <v>43696.430486111101</v>
      </c>
      <c r="AF304" s="4">
        <v>43696.430486111101</v>
      </c>
      <c r="AG304" s="3">
        <v>1</v>
      </c>
      <c r="AH304" s="3">
        <v>1</v>
      </c>
      <c r="AI304" s="3">
        <v>2</v>
      </c>
      <c r="AJ304" s="3" t="s">
        <v>111</v>
      </c>
      <c r="AK304" s="3">
        <v>5</v>
      </c>
      <c r="AL304" s="3">
        <v>5</v>
      </c>
      <c r="AM304" s="3">
        <v>0</v>
      </c>
      <c r="AN304" s="3">
        <v>0</v>
      </c>
      <c r="AO304" s="3">
        <v>0</v>
      </c>
      <c r="AP304" s="3">
        <v>0</v>
      </c>
      <c r="AQ304" s="3">
        <v>0</v>
      </c>
      <c r="AR304" s="3">
        <v>0</v>
      </c>
      <c r="AS304" s="3">
        <v>0</v>
      </c>
      <c r="AT304" s="3">
        <v>0</v>
      </c>
      <c r="AU304" s="3">
        <v>0</v>
      </c>
      <c r="AV304" s="3">
        <v>0</v>
      </c>
      <c r="AW304" s="3" t="s">
        <v>1019</v>
      </c>
      <c r="AX304" s="3">
        <v>1</v>
      </c>
      <c r="AY304" s="3">
        <v>0</v>
      </c>
      <c r="AZ304" s="3"/>
      <c r="BA304" s="3">
        <v>0</v>
      </c>
      <c r="BB304" s="3" t="s">
        <v>1020</v>
      </c>
      <c r="BC304" s="3">
        <v>597127</v>
      </c>
      <c r="BD304" s="3" t="s">
        <v>457</v>
      </c>
      <c r="BE304" s="3" t="s">
        <v>1021</v>
      </c>
      <c r="BF304" s="3" t="s">
        <v>311</v>
      </c>
      <c r="BG304" s="3" t="s">
        <v>1022</v>
      </c>
      <c r="BH304" s="3">
        <v>21</v>
      </c>
      <c r="BI304" s="3">
        <v>2</v>
      </c>
      <c r="BJ304" s="3">
        <v>9</v>
      </c>
      <c r="BK304" s="3" t="s">
        <v>127</v>
      </c>
      <c r="BL304" s="3" t="s">
        <v>431</v>
      </c>
    </row>
    <row r="305" spans="1:64" ht="12.75" customHeight="1">
      <c r="A305" s="3">
        <v>349</v>
      </c>
      <c r="B305" s="3">
        <v>0</v>
      </c>
      <c r="C305" s="3">
        <v>0</v>
      </c>
      <c r="D305" s="3">
        <v>0</v>
      </c>
      <c r="E305" s="3">
        <v>0</v>
      </c>
      <c r="F305" s="3">
        <v>0</v>
      </c>
      <c r="G305" s="3">
        <v>0</v>
      </c>
      <c r="H305" s="3">
        <v>0</v>
      </c>
      <c r="I305" s="3">
        <v>0</v>
      </c>
      <c r="J305" s="3">
        <v>2134</v>
      </c>
      <c r="K305" s="3">
        <v>0</v>
      </c>
      <c r="L305" s="3">
        <v>0</v>
      </c>
      <c r="M305" s="3">
        <v>0</v>
      </c>
      <c r="N305" s="3">
        <v>0</v>
      </c>
      <c r="O305" s="3">
        <v>0</v>
      </c>
      <c r="P305" s="3">
        <v>0</v>
      </c>
      <c r="Q305" s="3">
        <v>0</v>
      </c>
      <c r="R305" s="3">
        <v>0</v>
      </c>
      <c r="S305" s="3">
        <v>0</v>
      </c>
      <c r="T305" s="3">
        <v>0</v>
      </c>
      <c r="U305" s="3">
        <v>0</v>
      </c>
      <c r="V305" s="3">
        <v>0</v>
      </c>
      <c r="W305" s="3">
        <v>0</v>
      </c>
      <c r="X305" s="3">
        <v>0</v>
      </c>
      <c r="Y305" s="3">
        <v>0</v>
      </c>
      <c r="Z305" s="3">
        <v>0</v>
      </c>
      <c r="AA305" s="3">
        <v>0</v>
      </c>
      <c r="AB305" s="3">
        <v>0</v>
      </c>
      <c r="AC305" s="3">
        <v>0</v>
      </c>
      <c r="AD305" s="3">
        <v>0</v>
      </c>
      <c r="AE305" s="4">
        <v>43696.435555555603</v>
      </c>
      <c r="AF305" s="4">
        <v>43696.435555555603</v>
      </c>
      <c r="AG305" s="3">
        <v>1</v>
      </c>
      <c r="AH305" s="3">
        <v>1</v>
      </c>
      <c r="AI305" s="3">
        <v>2</v>
      </c>
      <c r="AJ305" s="3" t="s">
        <v>135</v>
      </c>
      <c r="AK305" s="3">
        <v>1</v>
      </c>
      <c r="AL305" s="3">
        <v>1</v>
      </c>
      <c r="AM305" s="3">
        <v>0</v>
      </c>
      <c r="AN305" s="3">
        <v>0</v>
      </c>
      <c r="AO305" s="3">
        <v>0</v>
      </c>
      <c r="AP305" s="3">
        <v>0</v>
      </c>
      <c r="AQ305" s="3">
        <v>0</v>
      </c>
      <c r="AR305" s="3">
        <v>0</v>
      </c>
      <c r="AS305" s="3">
        <v>0</v>
      </c>
      <c r="AT305" s="3">
        <v>0</v>
      </c>
      <c r="AU305" s="3">
        <v>0</v>
      </c>
      <c r="AV305" s="3">
        <v>0</v>
      </c>
      <c r="AW305" s="3" t="s">
        <v>1023</v>
      </c>
      <c r="AX305" s="3">
        <v>1</v>
      </c>
      <c r="AY305" s="3">
        <v>0</v>
      </c>
      <c r="AZ305" s="3"/>
      <c r="BA305" s="3">
        <v>0</v>
      </c>
      <c r="BB305" s="3" t="s">
        <v>1024</v>
      </c>
      <c r="BC305" s="3">
        <v>612697</v>
      </c>
      <c r="BD305" s="3" t="s">
        <v>148</v>
      </c>
      <c r="BE305" s="3" t="s">
        <v>1025</v>
      </c>
      <c r="BF305" s="3" t="s">
        <v>1026</v>
      </c>
      <c r="BG305" s="3" t="s">
        <v>337</v>
      </c>
      <c r="BH305" s="3">
        <v>13</v>
      </c>
      <c r="BI305" s="3">
        <v>8</v>
      </c>
      <c r="BJ305" s="3">
        <v>15</v>
      </c>
      <c r="BK305" s="3" t="s">
        <v>127</v>
      </c>
      <c r="BL305" s="3" t="s">
        <v>231</v>
      </c>
    </row>
    <row r="306" spans="1:64" ht="12.75" customHeight="1">
      <c r="A306" s="3">
        <v>345</v>
      </c>
      <c r="B306" s="3">
        <v>2</v>
      </c>
      <c r="C306" s="3">
        <v>0</v>
      </c>
      <c r="D306" s="3">
        <v>0</v>
      </c>
      <c r="E306" s="3">
        <v>0</v>
      </c>
      <c r="F306" s="3">
        <v>0</v>
      </c>
      <c r="G306" s="3">
        <v>0</v>
      </c>
      <c r="H306" s="3">
        <v>0</v>
      </c>
      <c r="I306" s="3">
        <v>0</v>
      </c>
      <c r="J306" s="3">
        <v>2139</v>
      </c>
      <c r="K306" s="3">
        <v>0</v>
      </c>
      <c r="L306" s="3">
        <v>0</v>
      </c>
      <c r="M306" s="3">
        <v>0</v>
      </c>
      <c r="N306" s="3">
        <v>0</v>
      </c>
      <c r="O306" s="3">
        <v>0</v>
      </c>
      <c r="P306" s="3">
        <v>0</v>
      </c>
      <c r="Q306" s="3">
        <v>0</v>
      </c>
      <c r="R306" s="3">
        <v>0</v>
      </c>
      <c r="S306" s="3">
        <v>0</v>
      </c>
      <c r="T306" s="3">
        <v>0</v>
      </c>
      <c r="U306" s="3">
        <v>0</v>
      </c>
      <c r="V306" s="3">
        <v>0</v>
      </c>
      <c r="W306" s="3">
        <v>0</v>
      </c>
      <c r="X306" s="3">
        <v>0</v>
      </c>
      <c r="Y306" s="3">
        <v>0</v>
      </c>
      <c r="Z306" s="3">
        <v>0</v>
      </c>
      <c r="AA306" s="3">
        <v>0</v>
      </c>
      <c r="AB306" s="3">
        <v>0</v>
      </c>
      <c r="AC306" s="3">
        <v>0</v>
      </c>
      <c r="AD306" s="3">
        <v>0</v>
      </c>
      <c r="AE306" s="4">
        <v>43696.439942129597</v>
      </c>
      <c r="AF306" s="4">
        <v>43696.439942129597</v>
      </c>
      <c r="AG306" s="3">
        <v>1</v>
      </c>
      <c r="AH306" s="3">
        <v>1</v>
      </c>
      <c r="AI306" s="3">
        <v>0</v>
      </c>
      <c r="AJ306" s="3" t="s">
        <v>104</v>
      </c>
      <c r="AK306" s="3">
        <v>5</v>
      </c>
      <c r="AL306" s="3">
        <v>0</v>
      </c>
      <c r="AM306" s="3">
        <v>0</v>
      </c>
      <c r="AN306" s="3">
        <v>0</v>
      </c>
      <c r="AO306" s="3">
        <v>0</v>
      </c>
      <c r="AP306" s="3">
        <v>0</v>
      </c>
      <c r="AQ306" s="3">
        <v>0</v>
      </c>
      <c r="AR306" s="3">
        <v>0</v>
      </c>
      <c r="AS306" s="3">
        <v>0</v>
      </c>
      <c r="AT306" s="3">
        <v>0</v>
      </c>
      <c r="AU306" s="3">
        <v>0</v>
      </c>
      <c r="AV306" s="3">
        <v>0</v>
      </c>
      <c r="AW306" s="3"/>
      <c r="AX306" s="3">
        <v>1</v>
      </c>
      <c r="AY306" s="3">
        <v>0</v>
      </c>
      <c r="AZ306" s="3"/>
      <c r="BA306" s="3">
        <v>0</v>
      </c>
      <c r="BB306" s="3" t="s">
        <v>1027</v>
      </c>
      <c r="BC306" s="3">
        <v>619257</v>
      </c>
      <c r="BD306" s="3" t="s">
        <v>1028</v>
      </c>
      <c r="BE306" s="3" t="s">
        <v>1029</v>
      </c>
      <c r="BF306" s="3" t="s">
        <v>160</v>
      </c>
      <c r="BG306" s="3" t="s">
        <v>337</v>
      </c>
      <c r="BH306" s="3">
        <v>12</v>
      </c>
      <c r="BI306" s="3">
        <v>6</v>
      </c>
      <c r="BJ306" s="3">
        <v>15</v>
      </c>
      <c r="BK306" s="3" t="s">
        <v>127</v>
      </c>
      <c r="BL306" s="3" t="s">
        <v>1030</v>
      </c>
    </row>
    <row r="307" spans="1:64" ht="12.75" customHeight="1">
      <c r="A307" s="3">
        <v>350</v>
      </c>
      <c r="B307" s="3">
        <v>0</v>
      </c>
      <c r="C307" s="3">
        <v>0</v>
      </c>
      <c r="D307" s="3">
        <v>0</v>
      </c>
      <c r="E307" s="3">
        <v>0</v>
      </c>
      <c r="F307" s="3">
        <v>0</v>
      </c>
      <c r="G307" s="3">
        <v>0</v>
      </c>
      <c r="H307" s="3">
        <v>0</v>
      </c>
      <c r="I307" s="3">
        <v>0</v>
      </c>
      <c r="J307" s="3">
        <v>2234</v>
      </c>
      <c r="K307" s="3">
        <v>0</v>
      </c>
      <c r="L307" s="3">
        <v>0</v>
      </c>
      <c r="M307" s="3">
        <v>0</v>
      </c>
      <c r="N307" s="3">
        <v>0</v>
      </c>
      <c r="O307" s="3">
        <v>0</v>
      </c>
      <c r="P307" s="3">
        <v>0</v>
      </c>
      <c r="Q307" s="3">
        <v>0</v>
      </c>
      <c r="R307" s="3">
        <v>0</v>
      </c>
      <c r="S307" s="3">
        <v>0</v>
      </c>
      <c r="T307" s="3">
        <v>0</v>
      </c>
      <c r="U307" s="3">
        <v>0</v>
      </c>
      <c r="V307" s="3">
        <v>0</v>
      </c>
      <c r="W307" s="3">
        <v>0</v>
      </c>
      <c r="X307" s="3">
        <v>0</v>
      </c>
      <c r="Y307" s="3">
        <v>0</v>
      </c>
      <c r="Z307" s="3">
        <v>0</v>
      </c>
      <c r="AA307" s="3">
        <v>0</v>
      </c>
      <c r="AB307" s="3">
        <v>0</v>
      </c>
      <c r="AC307" s="3">
        <v>0</v>
      </c>
      <c r="AD307" s="3">
        <v>0</v>
      </c>
      <c r="AE307" s="4">
        <v>43696.441122685203</v>
      </c>
      <c r="AF307" s="4">
        <v>43696.441122685203</v>
      </c>
      <c r="AG307" s="3">
        <v>1</v>
      </c>
      <c r="AH307" s="3">
        <v>1</v>
      </c>
      <c r="AI307" s="3">
        <v>2</v>
      </c>
      <c r="AJ307" s="3" t="s">
        <v>135</v>
      </c>
      <c r="AK307" s="3">
        <v>1</v>
      </c>
      <c r="AL307" s="3">
        <v>1</v>
      </c>
      <c r="AM307" s="3">
        <v>0</v>
      </c>
      <c r="AN307" s="3">
        <v>0</v>
      </c>
      <c r="AO307" s="3">
        <v>0</v>
      </c>
      <c r="AP307" s="3">
        <v>0</v>
      </c>
      <c r="AQ307" s="3">
        <v>0</v>
      </c>
      <c r="AR307" s="3">
        <v>0</v>
      </c>
      <c r="AS307" s="3">
        <v>0</v>
      </c>
      <c r="AT307" s="3">
        <v>0</v>
      </c>
      <c r="AU307" s="3">
        <v>0</v>
      </c>
      <c r="AV307" s="3">
        <v>0</v>
      </c>
      <c r="AW307" s="3" t="s">
        <v>1031</v>
      </c>
      <c r="AX307" s="3">
        <v>1</v>
      </c>
      <c r="AY307" s="3">
        <v>0</v>
      </c>
      <c r="AZ307" s="3"/>
      <c r="BA307" s="3">
        <v>0</v>
      </c>
      <c r="BB307" s="3" t="s">
        <v>1032</v>
      </c>
      <c r="BC307" s="3">
        <v>611492</v>
      </c>
      <c r="BD307" s="3" t="s">
        <v>1033</v>
      </c>
      <c r="BE307" s="3" t="s">
        <v>1034</v>
      </c>
      <c r="BF307" s="3" t="s">
        <v>141</v>
      </c>
      <c r="BG307" s="3" t="s">
        <v>337</v>
      </c>
      <c r="BH307" s="3">
        <v>15</v>
      </c>
      <c r="BI307" s="3">
        <v>0</v>
      </c>
      <c r="BJ307" s="3">
        <v>20</v>
      </c>
      <c r="BK307" s="3" t="s">
        <v>127</v>
      </c>
      <c r="BL307" s="3" t="s">
        <v>124</v>
      </c>
    </row>
    <row r="308" spans="1:64" ht="12.75" customHeight="1">
      <c r="A308" s="3">
        <v>352</v>
      </c>
      <c r="B308" s="3">
        <v>0</v>
      </c>
      <c r="C308" s="3">
        <v>0</v>
      </c>
      <c r="D308" s="3">
        <v>0</v>
      </c>
      <c r="E308" s="3">
        <v>0</v>
      </c>
      <c r="F308" s="3">
        <v>0</v>
      </c>
      <c r="G308" s="3">
        <v>0</v>
      </c>
      <c r="H308" s="3">
        <v>0</v>
      </c>
      <c r="I308" s="3">
        <v>0</v>
      </c>
      <c r="J308" s="3">
        <v>1632</v>
      </c>
      <c r="K308" s="3">
        <v>0</v>
      </c>
      <c r="L308" s="3">
        <v>0</v>
      </c>
      <c r="M308" s="3">
        <v>0</v>
      </c>
      <c r="N308" s="3">
        <v>0</v>
      </c>
      <c r="O308" s="3">
        <v>0</v>
      </c>
      <c r="P308" s="3">
        <v>0</v>
      </c>
      <c r="Q308" s="3">
        <v>0</v>
      </c>
      <c r="R308" s="3">
        <v>0</v>
      </c>
      <c r="S308" s="3">
        <v>0</v>
      </c>
      <c r="T308" s="3">
        <v>0</v>
      </c>
      <c r="U308" s="3">
        <v>0</v>
      </c>
      <c r="V308" s="3">
        <v>0</v>
      </c>
      <c r="W308" s="3">
        <v>0</v>
      </c>
      <c r="X308" s="3">
        <v>0</v>
      </c>
      <c r="Y308" s="3">
        <v>0</v>
      </c>
      <c r="Z308" s="3">
        <v>0</v>
      </c>
      <c r="AA308" s="3">
        <v>0</v>
      </c>
      <c r="AB308" s="3">
        <v>0</v>
      </c>
      <c r="AC308" s="3">
        <v>0</v>
      </c>
      <c r="AD308" s="3">
        <v>0</v>
      </c>
      <c r="AE308" s="4">
        <v>43696.456168981502</v>
      </c>
      <c r="AF308" s="4">
        <v>43696.456168981502</v>
      </c>
      <c r="AG308" s="3">
        <v>1</v>
      </c>
      <c r="AH308" s="3">
        <v>1</v>
      </c>
      <c r="AI308" s="3">
        <v>2</v>
      </c>
      <c r="AJ308" s="3" t="s">
        <v>104</v>
      </c>
      <c r="AK308" s="3">
        <v>5</v>
      </c>
      <c r="AL308" s="3">
        <v>5</v>
      </c>
      <c r="AM308" s="3">
        <v>1</v>
      </c>
      <c r="AN308" s="3">
        <v>0</v>
      </c>
      <c r="AO308" s="3">
        <v>0</v>
      </c>
      <c r="AP308" s="3">
        <v>0</v>
      </c>
      <c r="AQ308" s="3">
        <v>0</v>
      </c>
      <c r="AR308" s="3">
        <v>0</v>
      </c>
      <c r="AS308" s="3">
        <v>0</v>
      </c>
      <c r="AT308" s="3">
        <v>0</v>
      </c>
      <c r="AU308" s="3">
        <v>0</v>
      </c>
      <c r="AV308" s="3">
        <v>0</v>
      </c>
      <c r="AW308" s="3"/>
      <c r="AX308" s="3">
        <v>1</v>
      </c>
      <c r="AY308" s="3">
        <v>0</v>
      </c>
      <c r="AZ308" s="3"/>
      <c r="BA308" s="3">
        <v>0</v>
      </c>
      <c r="BB308" s="3"/>
      <c r="BC308" s="3">
        <v>607820</v>
      </c>
      <c r="BD308" s="3" t="s">
        <v>412</v>
      </c>
      <c r="BE308" s="3" t="s">
        <v>1035</v>
      </c>
      <c r="BF308" s="3" t="s">
        <v>318</v>
      </c>
      <c r="BG308" s="3" t="s">
        <v>1036</v>
      </c>
      <c r="BH308" s="3">
        <v>14</v>
      </c>
      <c r="BI308" s="3">
        <v>8</v>
      </c>
      <c r="BJ308" s="3">
        <v>0</v>
      </c>
      <c r="BK308" s="3" t="s">
        <v>102</v>
      </c>
      <c r="BL308" s="3" t="s">
        <v>307</v>
      </c>
    </row>
    <row r="309" spans="1:64" ht="12.75" customHeight="1">
      <c r="A309" s="3">
        <v>353</v>
      </c>
      <c r="B309" s="3">
        <v>0</v>
      </c>
      <c r="C309" s="3">
        <v>0</v>
      </c>
      <c r="D309" s="3">
        <v>0</v>
      </c>
      <c r="E309" s="3">
        <v>0</v>
      </c>
      <c r="F309" s="3">
        <v>0</v>
      </c>
      <c r="G309" s="3">
        <v>0</v>
      </c>
      <c r="H309" s="3">
        <v>0</v>
      </c>
      <c r="I309" s="3">
        <v>0</v>
      </c>
      <c r="J309" s="3">
        <v>2128</v>
      </c>
      <c r="K309" s="3">
        <v>0</v>
      </c>
      <c r="L309" s="3">
        <v>0</v>
      </c>
      <c r="M309" s="3">
        <v>0</v>
      </c>
      <c r="N309" s="3">
        <v>0</v>
      </c>
      <c r="O309" s="3">
        <v>0</v>
      </c>
      <c r="P309" s="3">
        <v>0</v>
      </c>
      <c r="Q309" s="3">
        <v>0</v>
      </c>
      <c r="R309" s="3">
        <v>0</v>
      </c>
      <c r="S309" s="3">
        <v>0</v>
      </c>
      <c r="T309" s="3">
        <v>0</v>
      </c>
      <c r="U309" s="3">
        <v>0</v>
      </c>
      <c r="V309" s="3">
        <v>0</v>
      </c>
      <c r="W309" s="3">
        <v>0</v>
      </c>
      <c r="X309" s="3">
        <v>0</v>
      </c>
      <c r="Y309" s="3">
        <v>0</v>
      </c>
      <c r="Z309" s="3">
        <v>0</v>
      </c>
      <c r="AA309" s="3">
        <v>0</v>
      </c>
      <c r="AB309" s="3">
        <v>0</v>
      </c>
      <c r="AC309" s="3">
        <v>0</v>
      </c>
      <c r="AD309" s="3">
        <v>0</v>
      </c>
      <c r="AE309" s="4">
        <v>43696.456203703703</v>
      </c>
      <c r="AF309" s="4">
        <v>43696.456203703703</v>
      </c>
      <c r="AG309" s="3">
        <v>1</v>
      </c>
      <c r="AH309" s="3">
        <v>1</v>
      </c>
      <c r="AI309" s="3">
        <v>1</v>
      </c>
      <c r="AJ309" s="3" t="s">
        <v>111</v>
      </c>
      <c r="AK309" s="3">
        <v>0</v>
      </c>
      <c r="AL309" s="3">
        <v>5</v>
      </c>
      <c r="AM309" s="3">
        <v>1</v>
      </c>
      <c r="AN309" s="3">
        <v>0</v>
      </c>
      <c r="AO309" s="3">
        <v>0</v>
      </c>
      <c r="AP309" s="3">
        <v>0</v>
      </c>
      <c r="AQ309" s="3">
        <v>0</v>
      </c>
      <c r="AR309" s="3">
        <v>0</v>
      </c>
      <c r="AS309" s="3">
        <v>0</v>
      </c>
      <c r="AT309" s="3">
        <v>0</v>
      </c>
      <c r="AU309" s="3">
        <v>0</v>
      </c>
      <c r="AV309" s="3">
        <v>0</v>
      </c>
      <c r="AW309" s="3"/>
      <c r="AX309" s="3">
        <v>1</v>
      </c>
      <c r="AY309" s="3">
        <v>0</v>
      </c>
      <c r="AZ309" s="3"/>
      <c r="BA309" s="3">
        <v>0</v>
      </c>
      <c r="BB309" s="3"/>
      <c r="BC309" s="3">
        <v>613452</v>
      </c>
      <c r="BD309" s="3" t="s">
        <v>385</v>
      </c>
      <c r="BE309" s="3" t="s">
        <v>1037</v>
      </c>
      <c r="BF309" s="3" t="s">
        <v>160</v>
      </c>
      <c r="BG309" s="3" t="s">
        <v>765</v>
      </c>
      <c r="BH309" s="3">
        <v>14</v>
      </c>
      <c r="BI309" s="3">
        <v>4</v>
      </c>
      <c r="BJ309" s="3">
        <v>3</v>
      </c>
      <c r="BK309" s="3" t="s">
        <v>102</v>
      </c>
      <c r="BL309" s="3" t="s">
        <v>124</v>
      </c>
    </row>
    <row r="310" spans="1:64" ht="12.75" customHeight="1">
      <c r="A310" s="3">
        <v>332</v>
      </c>
      <c r="B310" s="3">
        <v>0</v>
      </c>
      <c r="C310" s="3">
        <v>0</v>
      </c>
      <c r="D310" s="3">
        <v>0</v>
      </c>
      <c r="E310" s="3">
        <v>0</v>
      </c>
      <c r="F310" s="3">
        <v>0</v>
      </c>
      <c r="G310" s="3">
        <v>0</v>
      </c>
      <c r="H310" s="3">
        <v>0</v>
      </c>
      <c r="I310" s="3">
        <v>0</v>
      </c>
      <c r="J310" s="3">
        <v>1429</v>
      </c>
      <c r="K310" s="3">
        <v>0</v>
      </c>
      <c r="L310" s="3">
        <v>0</v>
      </c>
      <c r="M310" s="3">
        <v>0</v>
      </c>
      <c r="N310" s="3">
        <v>0</v>
      </c>
      <c r="O310" s="3">
        <v>0</v>
      </c>
      <c r="P310" s="3">
        <v>0</v>
      </c>
      <c r="Q310" s="3">
        <v>0</v>
      </c>
      <c r="R310" s="3">
        <v>0</v>
      </c>
      <c r="S310" s="3">
        <v>0</v>
      </c>
      <c r="T310" s="3">
        <v>0</v>
      </c>
      <c r="U310" s="3">
        <v>0</v>
      </c>
      <c r="V310" s="3">
        <v>0</v>
      </c>
      <c r="W310" s="3">
        <v>0</v>
      </c>
      <c r="X310" s="3">
        <v>0</v>
      </c>
      <c r="Y310" s="3">
        <v>0</v>
      </c>
      <c r="Z310" s="3">
        <v>0</v>
      </c>
      <c r="AA310" s="3">
        <v>0</v>
      </c>
      <c r="AB310" s="3">
        <v>0</v>
      </c>
      <c r="AC310" s="3">
        <v>0</v>
      </c>
      <c r="AD310" s="3">
        <v>0</v>
      </c>
      <c r="AE310" s="4">
        <v>43696.466030092597</v>
      </c>
      <c r="AF310" s="4">
        <v>43696.466030092597</v>
      </c>
      <c r="AG310" s="3">
        <v>1</v>
      </c>
      <c r="AH310" s="3">
        <v>1</v>
      </c>
      <c r="AI310" s="3">
        <v>3</v>
      </c>
      <c r="AJ310" s="3" t="s">
        <v>104</v>
      </c>
      <c r="AK310" s="3">
        <v>5</v>
      </c>
      <c r="AL310" s="3">
        <v>0</v>
      </c>
      <c r="AM310" s="3">
        <v>0</v>
      </c>
      <c r="AN310" s="3">
        <v>0</v>
      </c>
      <c r="AO310" s="3">
        <v>0</v>
      </c>
      <c r="AP310" s="3">
        <v>0</v>
      </c>
      <c r="AQ310" s="3">
        <v>0</v>
      </c>
      <c r="AR310" s="3">
        <v>0</v>
      </c>
      <c r="AS310" s="3">
        <v>0</v>
      </c>
      <c r="AT310" s="3">
        <v>0</v>
      </c>
      <c r="AU310" s="3">
        <v>0</v>
      </c>
      <c r="AV310" s="3">
        <v>0</v>
      </c>
      <c r="AW310" s="3"/>
      <c r="AX310" s="3">
        <v>1</v>
      </c>
      <c r="AY310" s="3">
        <v>0</v>
      </c>
      <c r="AZ310" s="3"/>
      <c r="BA310" s="3">
        <v>0</v>
      </c>
      <c r="BB310" s="3" t="s">
        <v>1038</v>
      </c>
      <c r="BC310" s="3">
        <v>608928</v>
      </c>
      <c r="BD310" s="3" t="s">
        <v>130</v>
      </c>
      <c r="BE310" s="3" t="s">
        <v>1039</v>
      </c>
      <c r="BF310" s="3" t="s">
        <v>1040</v>
      </c>
      <c r="BG310" s="3" t="s">
        <v>851</v>
      </c>
      <c r="BH310" s="3">
        <v>14</v>
      </c>
      <c r="BI310" s="3">
        <v>0</v>
      </c>
      <c r="BJ310" s="3">
        <v>0</v>
      </c>
      <c r="BK310" s="3" t="s">
        <v>127</v>
      </c>
      <c r="BL310" s="3" t="s">
        <v>148</v>
      </c>
    </row>
    <row r="311" spans="1:64" ht="12.75" customHeight="1">
      <c r="A311" s="3">
        <v>354</v>
      </c>
      <c r="B311" s="3">
        <v>0</v>
      </c>
      <c r="C311" s="3">
        <v>0</v>
      </c>
      <c r="D311" s="3">
        <v>0</v>
      </c>
      <c r="E311" s="3">
        <v>0</v>
      </c>
      <c r="F311" s="3">
        <v>0</v>
      </c>
      <c r="G311" s="3">
        <v>0</v>
      </c>
      <c r="H311" s="3">
        <v>0</v>
      </c>
      <c r="I311" s="3">
        <v>0</v>
      </c>
      <c r="J311" s="3">
        <v>2211</v>
      </c>
      <c r="K311" s="3">
        <v>0</v>
      </c>
      <c r="L311" s="3">
        <v>0</v>
      </c>
      <c r="M311" s="3">
        <v>0</v>
      </c>
      <c r="N311" s="3">
        <v>0</v>
      </c>
      <c r="O311" s="3">
        <v>0</v>
      </c>
      <c r="P311" s="3">
        <v>0</v>
      </c>
      <c r="Q311" s="3">
        <v>0</v>
      </c>
      <c r="R311" s="3">
        <v>0</v>
      </c>
      <c r="S311" s="3">
        <v>0</v>
      </c>
      <c r="T311" s="3">
        <v>0</v>
      </c>
      <c r="U311" s="3">
        <v>0</v>
      </c>
      <c r="V311" s="3">
        <v>0</v>
      </c>
      <c r="W311" s="3">
        <v>0</v>
      </c>
      <c r="X311" s="3">
        <v>0</v>
      </c>
      <c r="Y311" s="3">
        <v>0</v>
      </c>
      <c r="Z311" s="3">
        <v>0</v>
      </c>
      <c r="AA311" s="3">
        <v>0</v>
      </c>
      <c r="AB311" s="3">
        <v>0</v>
      </c>
      <c r="AC311" s="3">
        <v>0</v>
      </c>
      <c r="AD311" s="3">
        <v>0</v>
      </c>
      <c r="AE311" s="4">
        <v>43696.480451388903</v>
      </c>
      <c r="AF311" s="4">
        <v>43696.480451388903</v>
      </c>
      <c r="AG311" s="3">
        <v>1</v>
      </c>
      <c r="AH311" s="3">
        <v>1</v>
      </c>
      <c r="AI311" s="3">
        <v>2</v>
      </c>
      <c r="AJ311" s="3" t="s">
        <v>104</v>
      </c>
      <c r="AK311" s="3">
        <v>5</v>
      </c>
      <c r="AL311" s="3">
        <v>5</v>
      </c>
      <c r="AM311" s="3">
        <v>0</v>
      </c>
      <c r="AN311" s="3">
        <v>0</v>
      </c>
      <c r="AO311" s="3">
        <v>0</v>
      </c>
      <c r="AP311" s="3">
        <v>0</v>
      </c>
      <c r="AQ311" s="3">
        <v>0</v>
      </c>
      <c r="AR311" s="3">
        <v>0</v>
      </c>
      <c r="AS311" s="3">
        <v>0</v>
      </c>
      <c r="AT311" s="3">
        <v>0</v>
      </c>
      <c r="AU311" s="3">
        <v>0</v>
      </c>
      <c r="AV311" s="3">
        <v>0</v>
      </c>
      <c r="AW311" s="3"/>
      <c r="AX311" s="3">
        <v>1</v>
      </c>
      <c r="AY311" s="3">
        <v>0</v>
      </c>
      <c r="AZ311" s="3"/>
      <c r="BA311" s="3">
        <v>0</v>
      </c>
      <c r="BB311" s="3" t="s">
        <v>384</v>
      </c>
      <c r="BC311" s="3">
        <v>618954</v>
      </c>
      <c r="BD311" s="3" t="s">
        <v>193</v>
      </c>
      <c r="BE311" s="3" t="s">
        <v>1041</v>
      </c>
      <c r="BF311" s="3" t="s">
        <v>100</v>
      </c>
      <c r="BG311" s="3" t="s">
        <v>337</v>
      </c>
      <c r="BH311" s="3">
        <v>13</v>
      </c>
      <c r="BI311" s="3">
        <v>0</v>
      </c>
      <c r="BJ311" s="3">
        <v>17</v>
      </c>
      <c r="BK311" s="3" t="s">
        <v>127</v>
      </c>
      <c r="BL311" s="3" t="s">
        <v>1042</v>
      </c>
    </row>
    <row r="312" spans="1:64" ht="12.75" customHeight="1">
      <c r="A312" s="3">
        <v>142</v>
      </c>
      <c r="B312" s="3">
        <v>0</v>
      </c>
      <c r="C312" s="3">
        <v>0</v>
      </c>
      <c r="D312" s="3">
        <v>0</v>
      </c>
      <c r="E312" s="3">
        <v>0</v>
      </c>
      <c r="F312" s="3">
        <v>0</v>
      </c>
      <c r="G312" s="3">
        <v>0</v>
      </c>
      <c r="H312" s="3">
        <v>0</v>
      </c>
      <c r="I312" s="3">
        <v>0</v>
      </c>
      <c r="J312" s="3">
        <v>2216</v>
      </c>
      <c r="K312" s="3">
        <v>0</v>
      </c>
      <c r="L312" s="3">
        <v>0</v>
      </c>
      <c r="M312" s="3">
        <v>0</v>
      </c>
      <c r="N312" s="3">
        <v>0</v>
      </c>
      <c r="O312" s="3">
        <v>0</v>
      </c>
      <c r="P312" s="3">
        <v>0</v>
      </c>
      <c r="Q312" s="3">
        <v>0</v>
      </c>
      <c r="R312" s="3">
        <v>0</v>
      </c>
      <c r="S312" s="3">
        <v>0</v>
      </c>
      <c r="T312" s="3">
        <v>0</v>
      </c>
      <c r="U312" s="3">
        <v>0</v>
      </c>
      <c r="V312" s="3">
        <v>0</v>
      </c>
      <c r="W312" s="3">
        <v>0</v>
      </c>
      <c r="X312" s="3">
        <v>0</v>
      </c>
      <c r="Y312" s="3">
        <v>0</v>
      </c>
      <c r="Z312" s="3">
        <v>0</v>
      </c>
      <c r="AA312" s="3">
        <v>0</v>
      </c>
      <c r="AB312" s="3">
        <v>0</v>
      </c>
      <c r="AC312" s="3">
        <v>0</v>
      </c>
      <c r="AD312" s="3">
        <v>0</v>
      </c>
      <c r="AE312" s="4">
        <v>43696.480879629598</v>
      </c>
      <c r="AF312" s="4">
        <v>43696.480879629598</v>
      </c>
      <c r="AG312" s="3">
        <v>1</v>
      </c>
      <c r="AH312" s="3">
        <v>1</v>
      </c>
      <c r="AI312" s="3">
        <v>2</v>
      </c>
      <c r="AJ312" s="3" t="s">
        <v>111</v>
      </c>
      <c r="AK312" s="3">
        <v>5</v>
      </c>
      <c r="AL312" s="3">
        <v>5</v>
      </c>
      <c r="AM312" s="3">
        <v>0</v>
      </c>
      <c r="AN312" s="3">
        <v>0</v>
      </c>
      <c r="AO312" s="3">
        <v>0</v>
      </c>
      <c r="AP312" s="3">
        <v>0</v>
      </c>
      <c r="AQ312" s="3">
        <v>0</v>
      </c>
      <c r="AR312" s="3">
        <v>0</v>
      </c>
      <c r="AS312" s="3">
        <v>0</v>
      </c>
      <c r="AT312" s="3">
        <v>0</v>
      </c>
      <c r="AU312" s="3">
        <v>0</v>
      </c>
      <c r="AV312" s="3">
        <v>0</v>
      </c>
      <c r="AW312" s="3"/>
      <c r="AX312" s="3">
        <v>1</v>
      </c>
      <c r="AY312" s="3">
        <v>0</v>
      </c>
      <c r="AZ312" s="3"/>
      <c r="BA312" s="3">
        <v>0</v>
      </c>
      <c r="BB312" s="3"/>
      <c r="BC312" s="3">
        <v>611620</v>
      </c>
      <c r="BD312" s="3" t="s">
        <v>193</v>
      </c>
      <c r="BE312" s="3" t="s">
        <v>1043</v>
      </c>
      <c r="BF312" s="3" t="s">
        <v>1044</v>
      </c>
      <c r="BG312" s="3" t="s">
        <v>337</v>
      </c>
      <c r="BH312" s="3">
        <v>13</v>
      </c>
      <c r="BI312" s="3">
        <v>8</v>
      </c>
      <c r="BJ312" s="3">
        <v>16</v>
      </c>
      <c r="BK312" s="3" t="s">
        <v>127</v>
      </c>
      <c r="BL312" s="3" t="s">
        <v>287</v>
      </c>
    </row>
    <row r="313" spans="1:64" ht="12.75" customHeight="1">
      <c r="A313" s="3">
        <v>92</v>
      </c>
      <c r="B313" s="3">
        <v>0</v>
      </c>
      <c r="C313" s="3">
        <v>0</v>
      </c>
      <c r="D313" s="3">
        <v>0</v>
      </c>
      <c r="E313" s="3">
        <v>0</v>
      </c>
      <c r="F313" s="3">
        <v>0</v>
      </c>
      <c r="G313" s="3">
        <v>0</v>
      </c>
      <c r="H313" s="3">
        <v>0</v>
      </c>
      <c r="I313" s="3">
        <v>0</v>
      </c>
      <c r="J313" s="3">
        <v>2213</v>
      </c>
      <c r="K313" s="3">
        <v>0</v>
      </c>
      <c r="L313" s="3">
        <v>0</v>
      </c>
      <c r="M313" s="3">
        <v>0</v>
      </c>
      <c r="N313" s="3">
        <v>0</v>
      </c>
      <c r="O313" s="3">
        <v>0</v>
      </c>
      <c r="P313" s="3">
        <v>0</v>
      </c>
      <c r="Q313" s="3">
        <v>0</v>
      </c>
      <c r="R313" s="3">
        <v>0</v>
      </c>
      <c r="S313" s="3">
        <v>0</v>
      </c>
      <c r="T313" s="3">
        <v>0</v>
      </c>
      <c r="U313" s="3">
        <v>0</v>
      </c>
      <c r="V313" s="3">
        <v>0</v>
      </c>
      <c r="W313" s="3">
        <v>0</v>
      </c>
      <c r="X313" s="3">
        <v>0</v>
      </c>
      <c r="Y313" s="3">
        <v>0</v>
      </c>
      <c r="Z313" s="3">
        <v>0</v>
      </c>
      <c r="AA313" s="3">
        <v>0</v>
      </c>
      <c r="AB313" s="3">
        <v>0</v>
      </c>
      <c r="AC313" s="3">
        <v>0</v>
      </c>
      <c r="AD313" s="3">
        <v>0</v>
      </c>
      <c r="AE313" s="4">
        <v>43696.484479166698</v>
      </c>
      <c r="AF313" s="4">
        <v>43696.484479166698</v>
      </c>
      <c r="AG313" s="3">
        <v>1</v>
      </c>
      <c r="AH313" s="3">
        <v>1</v>
      </c>
      <c r="AI313" s="3">
        <v>2</v>
      </c>
      <c r="AJ313" s="3" t="s">
        <v>104</v>
      </c>
      <c r="AK313" s="3">
        <v>5</v>
      </c>
      <c r="AL313" s="3">
        <v>5</v>
      </c>
      <c r="AM313" s="3">
        <v>0</v>
      </c>
      <c r="AN313" s="3">
        <v>0</v>
      </c>
      <c r="AO313" s="3">
        <v>0</v>
      </c>
      <c r="AP313" s="3">
        <v>0</v>
      </c>
      <c r="AQ313" s="3">
        <v>0</v>
      </c>
      <c r="AR313" s="3">
        <v>0</v>
      </c>
      <c r="AS313" s="3">
        <v>0</v>
      </c>
      <c r="AT313" s="3">
        <v>0</v>
      </c>
      <c r="AU313" s="3">
        <v>0</v>
      </c>
      <c r="AV313" s="3">
        <v>0</v>
      </c>
      <c r="AW313" s="3" t="s">
        <v>1045</v>
      </c>
      <c r="AX313" s="3">
        <v>1</v>
      </c>
      <c r="AY313" s="3">
        <v>0</v>
      </c>
      <c r="AZ313" s="3"/>
      <c r="BA313" s="3">
        <v>0</v>
      </c>
      <c r="BB313" s="3" t="s">
        <v>1046</v>
      </c>
      <c r="BC313" s="3">
        <v>608637</v>
      </c>
      <c r="BD313" s="3" t="s">
        <v>231</v>
      </c>
      <c r="BE313" s="3" t="s">
        <v>1047</v>
      </c>
      <c r="BF313" s="3" t="s">
        <v>141</v>
      </c>
      <c r="BG313" s="3" t="s">
        <v>337</v>
      </c>
      <c r="BH313" s="3">
        <v>14</v>
      </c>
      <c r="BI313" s="3">
        <v>7</v>
      </c>
      <c r="BJ313" s="3">
        <v>16</v>
      </c>
      <c r="BK313" s="3" t="s">
        <v>127</v>
      </c>
      <c r="BL313" s="3" t="s">
        <v>253</v>
      </c>
    </row>
    <row r="314" spans="1:64" ht="12.75" customHeight="1">
      <c r="A314" s="3">
        <v>355</v>
      </c>
      <c r="B314" s="3">
        <v>0</v>
      </c>
      <c r="C314" s="3">
        <v>0</v>
      </c>
      <c r="D314" s="3">
        <v>0</v>
      </c>
      <c r="E314" s="3">
        <v>0</v>
      </c>
      <c r="F314" s="3">
        <v>0</v>
      </c>
      <c r="G314" s="3">
        <v>0</v>
      </c>
      <c r="H314" s="3">
        <v>0</v>
      </c>
      <c r="I314" s="3">
        <v>0</v>
      </c>
      <c r="J314" s="3">
        <v>2163</v>
      </c>
      <c r="K314" s="3">
        <v>0</v>
      </c>
      <c r="L314" s="3">
        <v>0</v>
      </c>
      <c r="M314" s="3">
        <v>0</v>
      </c>
      <c r="N314" s="3">
        <v>0</v>
      </c>
      <c r="O314" s="3">
        <v>0</v>
      </c>
      <c r="P314" s="3">
        <v>0</v>
      </c>
      <c r="Q314" s="3">
        <v>0</v>
      </c>
      <c r="R314" s="3">
        <v>0</v>
      </c>
      <c r="S314" s="3">
        <v>0</v>
      </c>
      <c r="T314" s="3">
        <v>0</v>
      </c>
      <c r="U314" s="3">
        <v>0</v>
      </c>
      <c r="V314" s="3">
        <v>0</v>
      </c>
      <c r="W314" s="3">
        <v>0</v>
      </c>
      <c r="X314" s="3">
        <v>0</v>
      </c>
      <c r="Y314" s="3">
        <v>0</v>
      </c>
      <c r="Z314" s="3">
        <v>0</v>
      </c>
      <c r="AA314" s="3">
        <v>0</v>
      </c>
      <c r="AB314" s="3">
        <v>0</v>
      </c>
      <c r="AC314" s="3">
        <v>0</v>
      </c>
      <c r="AD314" s="3">
        <v>0</v>
      </c>
      <c r="AE314" s="4">
        <v>43696.488495370402</v>
      </c>
      <c r="AF314" s="4">
        <v>43696.488495370402</v>
      </c>
      <c r="AG314" s="3">
        <v>1</v>
      </c>
      <c r="AH314" s="3">
        <v>1</v>
      </c>
      <c r="AI314" s="3">
        <v>2</v>
      </c>
      <c r="AJ314" s="3" t="s">
        <v>1048</v>
      </c>
      <c r="AK314" s="3">
        <v>0</v>
      </c>
      <c r="AL314" s="3">
        <v>5</v>
      </c>
      <c r="AM314" s="3">
        <v>1</v>
      </c>
      <c r="AN314" s="3">
        <v>0</v>
      </c>
      <c r="AO314" s="3">
        <v>0</v>
      </c>
      <c r="AP314" s="3">
        <v>0</v>
      </c>
      <c r="AQ314" s="3">
        <v>0</v>
      </c>
      <c r="AR314" s="3">
        <v>0</v>
      </c>
      <c r="AS314" s="3">
        <v>0</v>
      </c>
      <c r="AT314" s="3">
        <v>0</v>
      </c>
      <c r="AU314" s="3">
        <v>0</v>
      </c>
      <c r="AV314" s="3">
        <v>0</v>
      </c>
      <c r="AW314" s="3"/>
      <c r="AX314" s="3">
        <v>1</v>
      </c>
      <c r="AY314" s="3">
        <v>0</v>
      </c>
      <c r="AZ314" s="3"/>
      <c r="BA314" s="3">
        <v>0</v>
      </c>
      <c r="BB314" s="3"/>
      <c r="BC314" s="3">
        <v>224933</v>
      </c>
      <c r="BD314" s="3" t="s">
        <v>160</v>
      </c>
      <c r="BE314" s="3" t="s">
        <v>1049</v>
      </c>
      <c r="BF314" s="3" t="s">
        <v>141</v>
      </c>
      <c r="BG314" s="3" t="s">
        <v>337</v>
      </c>
      <c r="BH314" s="3">
        <v>15</v>
      </c>
      <c r="BI314" s="3">
        <v>9</v>
      </c>
      <c r="BJ314" s="3">
        <v>5</v>
      </c>
      <c r="BK314" s="3" t="s">
        <v>109</v>
      </c>
      <c r="BL314" s="3" t="s">
        <v>367</v>
      </c>
    </row>
    <row r="315" spans="1:64" ht="12.75" customHeight="1">
      <c r="A315" s="3">
        <v>356</v>
      </c>
      <c r="B315" s="3">
        <v>0</v>
      </c>
      <c r="C315" s="3">
        <v>0</v>
      </c>
      <c r="D315" s="3">
        <v>0</v>
      </c>
      <c r="E315" s="3">
        <v>0</v>
      </c>
      <c r="F315" s="3">
        <v>0</v>
      </c>
      <c r="G315" s="3">
        <v>0</v>
      </c>
      <c r="H315" s="3">
        <v>0</v>
      </c>
      <c r="I315" s="3">
        <v>0</v>
      </c>
      <c r="J315" s="3">
        <v>2156</v>
      </c>
      <c r="K315" s="3">
        <v>0</v>
      </c>
      <c r="L315" s="3">
        <v>0</v>
      </c>
      <c r="M315" s="3">
        <v>0</v>
      </c>
      <c r="N315" s="3">
        <v>0</v>
      </c>
      <c r="O315" s="3">
        <v>0</v>
      </c>
      <c r="P315" s="3">
        <v>0</v>
      </c>
      <c r="Q315" s="3">
        <v>0</v>
      </c>
      <c r="R315" s="3">
        <v>0</v>
      </c>
      <c r="S315" s="3">
        <v>0</v>
      </c>
      <c r="T315" s="3">
        <v>0</v>
      </c>
      <c r="U315" s="3">
        <v>0</v>
      </c>
      <c r="V315" s="3">
        <v>0</v>
      </c>
      <c r="W315" s="3">
        <v>0</v>
      </c>
      <c r="X315" s="3">
        <v>0</v>
      </c>
      <c r="Y315" s="3">
        <v>0</v>
      </c>
      <c r="Z315" s="3">
        <v>0</v>
      </c>
      <c r="AA315" s="3">
        <v>0</v>
      </c>
      <c r="AB315" s="3">
        <v>0</v>
      </c>
      <c r="AC315" s="3">
        <v>0</v>
      </c>
      <c r="AD315" s="3">
        <v>0</v>
      </c>
      <c r="AE315" s="4">
        <v>43696.494016203702</v>
      </c>
      <c r="AF315" s="4">
        <v>43696.494016203702</v>
      </c>
      <c r="AG315" s="3">
        <v>1</v>
      </c>
      <c r="AH315" s="3">
        <v>3</v>
      </c>
      <c r="AI315" s="3">
        <v>0</v>
      </c>
      <c r="AJ315" s="3"/>
      <c r="AK315" s="3">
        <v>0</v>
      </c>
      <c r="AL315" s="3">
        <v>0</v>
      </c>
      <c r="AM315" s="3">
        <v>0</v>
      </c>
      <c r="AN315" s="3">
        <v>1</v>
      </c>
      <c r="AO315" s="3">
        <v>0</v>
      </c>
      <c r="AP315" s="3">
        <v>0</v>
      </c>
      <c r="AQ315" s="3">
        <v>0</v>
      </c>
      <c r="AR315" s="3">
        <v>0</v>
      </c>
      <c r="AS315" s="3">
        <v>0</v>
      </c>
      <c r="AT315" s="3">
        <v>0</v>
      </c>
      <c r="AU315" s="3">
        <v>0</v>
      </c>
      <c r="AV315" s="3">
        <v>0</v>
      </c>
      <c r="AW315" s="3" t="s">
        <v>1050</v>
      </c>
      <c r="AX315" s="3">
        <v>1</v>
      </c>
      <c r="AY315" s="3">
        <v>0</v>
      </c>
      <c r="AZ315" s="3"/>
      <c r="BA315" s="3">
        <v>0</v>
      </c>
      <c r="BB315" s="3" t="s">
        <v>1051</v>
      </c>
      <c r="BC315" s="3">
        <v>567421</v>
      </c>
      <c r="BD315" s="3" t="s">
        <v>103</v>
      </c>
      <c r="BE315" s="3" t="s">
        <v>1052</v>
      </c>
      <c r="BF315" s="3" t="s">
        <v>318</v>
      </c>
      <c r="BG315" s="3" t="s">
        <v>337</v>
      </c>
      <c r="BH315" s="3">
        <v>30</v>
      </c>
      <c r="BI315" s="3">
        <v>3</v>
      </c>
      <c r="BJ315" s="3">
        <v>28</v>
      </c>
      <c r="BK315" s="3" t="s">
        <v>102</v>
      </c>
      <c r="BL315" s="3" t="s">
        <v>124</v>
      </c>
    </row>
    <row r="316" spans="1:64" ht="12.75" customHeight="1">
      <c r="A316" s="3">
        <v>357</v>
      </c>
      <c r="B316" s="3">
        <v>0</v>
      </c>
      <c r="C316" s="3">
        <v>0</v>
      </c>
      <c r="D316" s="3">
        <v>0</v>
      </c>
      <c r="E316" s="3">
        <v>0</v>
      </c>
      <c r="F316" s="3">
        <v>0</v>
      </c>
      <c r="G316" s="3">
        <v>0</v>
      </c>
      <c r="H316" s="3">
        <v>0</v>
      </c>
      <c r="I316" s="3">
        <v>0</v>
      </c>
      <c r="J316" s="3">
        <v>301</v>
      </c>
      <c r="K316" s="3">
        <v>0</v>
      </c>
      <c r="L316" s="3">
        <v>0</v>
      </c>
      <c r="M316" s="3">
        <v>0</v>
      </c>
      <c r="N316" s="3">
        <v>0</v>
      </c>
      <c r="O316" s="3">
        <v>0</v>
      </c>
      <c r="P316" s="3">
        <v>0</v>
      </c>
      <c r="Q316" s="3">
        <v>0</v>
      </c>
      <c r="R316" s="3">
        <v>0</v>
      </c>
      <c r="S316" s="3">
        <v>0</v>
      </c>
      <c r="T316" s="3">
        <v>0</v>
      </c>
      <c r="U316" s="3">
        <v>0</v>
      </c>
      <c r="V316" s="3">
        <v>0</v>
      </c>
      <c r="W316" s="3">
        <v>0</v>
      </c>
      <c r="X316" s="3">
        <v>0</v>
      </c>
      <c r="Y316" s="3">
        <v>0</v>
      </c>
      <c r="Z316" s="3">
        <v>0</v>
      </c>
      <c r="AA316" s="3">
        <v>0</v>
      </c>
      <c r="AB316" s="3">
        <v>0</v>
      </c>
      <c r="AC316" s="3">
        <v>0</v>
      </c>
      <c r="AD316" s="3">
        <v>0</v>
      </c>
      <c r="AE316" s="4">
        <v>43696.497418981497</v>
      </c>
      <c r="AF316" s="4">
        <v>43696.497418981497</v>
      </c>
      <c r="AG316" s="3">
        <v>1</v>
      </c>
      <c r="AH316" s="3">
        <v>1</v>
      </c>
      <c r="AI316" s="3">
        <v>0</v>
      </c>
      <c r="AJ316" s="3" t="s">
        <v>111</v>
      </c>
      <c r="AK316" s="3">
        <v>5</v>
      </c>
      <c r="AL316" s="3">
        <v>5</v>
      </c>
      <c r="AM316" s="3">
        <v>0</v>
      </c>
      <c r="AN316" s="3">
        <v>0</v>
      </c>
      <c r="AO316" s="3">
        <v>0</v>
      </c>
      <c r="AP316" s="3">
        <v>0</v>
      </c>
      <c r="AQ316" s="3">
        <v>0</v>
      </c>
      <c r="AR316" s="3">
        <v>0</v>
      </c>
      <c r="AS316" s="3">
        <v>0</v>
      </c>
      <c r="AT316" s="3">
        <v>0</v>
      </c>
      <c r="AU316" s="3">
        <v>0</v>
      </c>
      <c r="AV316" s="3">
        <v>0</v>
      </c>
      <c r="AW316" s="3"/>
      <c r="AX316" s="3">
        <v>1</v>
      </c>
      <c r="AY316" s="3">
        <v>0</v>
      </c>
      <c r="AZ316" s="3"/>
      <c r="BA316" s="3">
        <v>0</v>
      </c>
      <c r="BB316" s="3" t="s">
        <v>1053</v>
      </c>
      <c r="BC316" s="3">
        <v>701376</v>
      </c>
      <c r="BD316" s="3" t="s">
        <v>1054</v>
      </c>
      <c r="BE316" s="3" t="s">
        <v>783</v>
      </c>
      <c r="BF316" s="3" t="s">
        <v>842</v>
      </c>
      <c r="BG316" s="3" t="s">
        <v>552</v>
      </c>
      <c r="BH316" s="3">
        <v>11</v>
      </c>
      <c r="BI316" s="3">
        <v>4</v>
      </c>
      <c r="BJ316" s="3">
        <v>7</v>
      </c>
      <c r="BK316" s="3" t="s">
        <v>102</v>
      </c>
      <c r="BL316" s="3" t="s">
        <v>1055</v>
      </c>
    </row>
    <row r="317" spans="1:64" ht="12.75" customHeight="1">
      <c r="A317" s="3">
        <v>328</v>
      </c>
      <c r="B317" s="3">
        <v>0</v>
      </c>
      <c r="C317" s="3">
        <v>0</v>
      </c>
      <c r="D317" s="3">
        <v>0</v>
      </c>
      <c r="E317" s="3">
        <v>0</v>
      </c>
      <c r="F317" s="3">
        <v>0</v>
      </c>
      <c r="G317" s="3">
        <v>0</v>
      </c>
      <c r="H317" s="3">
        <v>0</v>
      </c>
      <c r="I317" s="3">
        <v>0</v>
      </c>
      <c r="J317" s="3">
        <v>2142</v>
      </c>
      <c r="K317" s="3">
        <v>0</v>
      </c>
      <c r="L317" s="3">
        <v>0</v>
      </c>
      <c r="M317" s="3">
        <v>0</v>
      </c>
      <c r="N317" s="3">
        <v>0</v>
      </c>
      <c r="O317" s="3">
        <v>0</v>
      </c>
      <c r="P317" s="3">
        <v>0</v>
      </c>
      <c r="Q317" s="3">
        <v>0</v>
      </c>
      <c r="R317" s="3">
        <v>0</v>
      </c>
      <c r="S317" s="3">
        <v>0</v>
      </c>
      <c r="T317" s="3">
        <v>0</v>
      </c>
      <c r="U317" s="3">
        <v>0</v>
      </c>
      <c r="V317" s="3">
        <v>0</v>
      </c>
      <c r="W317" s="3">
        <v>0</v>
      </c>
      <c r="X317" s="3">
        <v>0</v>
      </c>
      <c r="Y317" s="3">
        <v>0</v>
      </c>
      <c r="Z317" s="3">
        <v>0</v>
      </c>
      <c r="AA317" s="3">
        <v>0</v>
      </c>
      <c r="AB317" s="3">
        <v>0</v>
      </c>
      <c r="AC317" s="3">
        <v>0</v>
      </c>
      <c r="AD317" s="3">
        <v>0</v>
      </c>
      <c r="AE317" s="4">
        <v>43696.5066898148</v>
      </c>
      <c r="AF317" s="4">
        <v>43696.5066898148</v>
      </c>
      <c r="AG317" s="3">
        <v>1</v>
      </c>
      <c r="AH317" s="3">
        <v>2</v>
      </c>
      <c r="AI317" s="3">
        <v>2</v>
      </c>
      <c r="AJ317" s="3" t="s">
        <v>104</v>
      </c>
      <c r="AK317" s="3">
        <v>5</v>
      </c>
      <c r="AL317" s="3">
        <v>0</v>
      </c>
      <c r="AM317" s="3">
        <v>0</v>
      </c>
      <c r="AN317" s="3">
        <v>0</v>
      </c>
      <c r="AO317" s="3">
        <v>0</v>
      </c>
      <c r="AP317" s="3">
        <v>0</v>
      </c>
      <c r="AQ317" s="3">
        <v>0</v>
      </c>
      <c r="AR317" s="3">
        <v>0</v>
      </c>
      <c r="AS317" s="3">
        <v>0</v>
      </c>
      <c r="AT317" s="3">
        <v>0</v>
      </c>
      <c r="AU317" s="3">
        <v>0</v>
      </c>
      <c r="AV317" s="3">
        <v>0</v>
      </c>
      <c r="AW317" s="3" t="s">
        <v>1056</v>
      </c>
      <c r="AX317" s="3">
        <v>1</v>
      </c>
      <c r="AY317" s="3">
        <v>0</v>
      </c>
      <c r="AZ317" s="3"/>
      <c r="BA317" s="3">
        <v>0</v>
      </c>
      <c r="BB317" s="3" t="s">
        <v>1057</v>
      </c>
      <c r="BC317" s="3">
        <v>622544</v>
      </c>
      <c r="BD317" s="3" t="s">
        <v>1058</v>
      </c>
      <c r="BE317" s="3" t="s">
        <v>1059</v>
      </c>
      <c r="BF317" s="3" t="s">
        <v>1060</v>
      </c>
      <c r="BG317" s="3" t="s">
        <v>337</v>
      </c>
      <c r="BH317" s="3">
        <v>11</v>
      </c>
      <c r="BI317" s="3">
        <v>6</v>
      </c>
      <c r="BJ317" s="3">
        <v>22</v>
      </c>
      <c r="BK317" s="3" t="s">
        <v>127</v>
      </c>
      <c r="BL317" s="3" t="s">
        <v>347</v>
      </c>
    </row>
    <row r="318" spans="1:64" ht="12.75" customHeight="1">
      <c r="A318" s="3">
        <v>360</v>
      </c>
      <c r="B318" s="3">
        <v>0</v>
      </c>
      <c r="C318" s="3">
        <v>0</v>
      </c>
      <c r="D318" s="3">
        <v>0</v>
      </c>
      <c r="E318" s="3">
        <v>0</v>
      </c>
      <c r="F318" s="3">
        <v>0</v>
      </c>
      <c r="G318" s="3">
        <v>0</v>
      </c>
      <c r="H318" s="3">
        <v>1</v>
      </c>
      <c r="I318" s="3">
        <v>5</v>
      </c>
      <c r="J318" s="3">
        <v>755</v>
      </c>
      <c r="K318" s="3">
        <v>0</v>
      </c>
      <c r="L318" s="3">
        <v>0</v>
      </c>
      <c r="M318" s="3">
        <v>0</v>
      </c>
      <c r="N318" s="3">
        <v>0</v>
      </c>
      <c r="O318" s="3">
        <v>0</v>
      </c>
      <c r="P318" s="3">
        <v>0</v>
      </c>
      <c r="Q318" s="3">
        <v>0</v>
      </c>
      <c r="R318" s="3">
        <v>0</v>
      </c>
      <c r="S318" s="3">
        <v>0</v>
      </c>
      <c r="T318" s="3">
        <v>0</v>
      </c>
      <c r="U318" s="3">
        <v>0</v>
      </c>
      <c r="V318" s="3">
        <v>0</v>
      </c>
      <c r="W318" s="3">
        <v>0</v>
      </c>
      <c r="X318" s="3">
        <v>0</v>
      </c>
      <c r="Y318" s="3">
        <v>0</v>
      </c>
      <c r="Z318" s="3">
        <v>0</v>
      </c>
      <c r="AA318" s="3">
        <v>0</v>
      </c>
      <c r="AB318" s="3">
        <v>0</v>
      </c>
      <c r="AC318" s="3">
        <v>0</v>
      </c>
      <c r="AD318" s="3">
        <v>0</v>
      </c>
      <c r="AE318" s="4">
        <v>43696.506886574098</v>
      </c>
      <c r="AF318" s="4">
        <v>43696.506886574098</v>
      </c>
      <c r="AG318" s="3">
        <v>1</v>
      </c>
      <c r="AH318" s="3">
        <v>2</v>
      </c>
      <c r="AI318" s="3">
        <v>1</v>
      </c>
      <c r="AJ318" s="3" t="s">
        <v>104</v>
      </c>
      <c r="AK318" s="3">
        <v>5</v>
      </c>
      <c r="AL318" s="3">
        <v>0</v>
      </c>
      <c r="AM318" s="3">
        <v>1</v>
      </c>
      <c r="AN318" s="3">
        <v>0</v>
      </c>
      <c r="AO318" s="3">
        <v>0</v>
      </c>
      <c r="AP318" s="3">
        <v>0</v>
      </c>
      <c r="AQ318" s="3">
        <v>0</v>
      </c>
      <c r="AR318" s="3">
        <v>0</v>
      </c>
      <c r="AS318" s="3">
        <v>0</v>
      </c>
      <c r="AT318" s="3">
        <v>0</v>
      </c>
      <c r="AU318" s="3">
        <v>0</v>
      </c>
      <c r="AV318" s="3">
        <v>0</v>
      </c>
      <c r="AW318" s="3"/>
      <c r="AX318" s="3">
        <v>1</v>
      </c>
      <c r="AY318" s="3">
        <v>0</v>
      </c>
      <c r="AZ318" s="3"/>
      <c r="BA318" s="3">
        <v>0</v>
      </c>
      <c r="BB318" s="3" t="s">
        <v>1061</v>
      </c>
      <c r="BC318" s="3">
        <v>611525</v>
      </c>
      <c r="BD318" s="3" t="s">
        <v>224</v>
      </c>
      <c r="BE318" s="3" t="s">
        <v>1062</v>
      </c>
      <c r="BF318" s="3" t="s">
        <v>1063</v>
      </c>
      <c r="BG318" s="3" t="s">
        <v>1064</v>
      </c>
      <c r="BH318" s="3">
        <v>14</v>
      </c>
      <c r="BI318" s="3">
        <v>11</v>
      </c>
      <c r="BJ318" s="3">
        <v>6</v>
      </c>
      <c r="BK318" s="3" t="s">
        <v>127</v>
      </c>
      <c r="BL318" s="3" t="s">
        <v>130</v>
      </c>
    </row>
    <row r="319" spans="1:64" ht="12.75" customHeight="1">
      <c r="A319" s="3">
        <v>277</v>
      </c>
      <c r="B319" s="3">
        <v>0</v>
      </c>
      <c r="C319" s="3">
        <v>0</v>
      </c>
      <c r="D319" s="3">
        <v>0</v>
      </c>
      <c r="E319" s="3">
        <v>0</v>
      </c>
      <c r="F319" s="3">
        <v>0</v>
      </c>
      <c r="G319" s="3">
        <v>0</v>
      </c>
      <c r="H319" s="3">
        <v>0</v>
      </c>
      <c r="I319" s="3">
        <v>0</v>
      </c>
      <c r="J319" s="3">
        <v>1279</v>
      </c>
      <c r="K319" s="3">
        <v>0</v>
      </c>
      <c r="L319" s="3">
        <v>0</v>
      </c>
      <c r="M319" s="3">
        <v>0</v>
      </c>
      <c r="N319" s="3">
        <v>0</v>
      </c>
      <c r="O319" s="3">
        <v>0</v>
      </c>
      <c r="P319" s="3">
        <v>0</v>
      </c>
      <c r="Q319" s="3">
        <v>0</v>
      </c>
      <c r="R319" s="3">
        <v>0</v>
      </c>
      <c r="S319" s="3">
        <v>0</v>
      </c>
      <c r="T319" s="3">
        <v>0</v>
      </c>
      <c r="U319" s="3">
        <v>0</v>
      </c>
      <c r="V319" s="3">
        <v>0</v>
      </c>
      <c r="W319" s="3">
        <v>0</v>
      </c>
      <c r="X319" s="3">
        <v>0</v>
      </c>
      <c r="Y319" s="3">
        <v>0</v>
      </c>
      <c r="Z319" s="3">
        <v>0</v>
      </c>
      <c r="AA319" s="3">
        <v>0</v>
      </c>
      <c r="AB319" s="3">
        <v>0</v>
      </c>
      <c r="AC319" s="3">
        <v>0</v>
      </c>
      <c r="AD319" s="3">
        <v>0</v>
      </c>
      <c r="AE319" s="4">
        <v>43696.511122685202</v>
      </c>
      <c r="AF319" s="4">
        <v>43696.511122685202</v>
      </c>
      <c r="AG319" s="3">
        <v>1</v>
      </c>
      <c r="AH319" s="3">
        <v>1</v>
      </c>
      <c r="AI319" s="3">
        <v>1</v>
      </c>
      <c r="AJ319" s="3" t="s">
        <v>104</v>
      </c>
      <c r="AK319" s="3">
        <v>5</v>
      </c>
      <c r="AL319" s="3">
        <v>1</v>
      </c>
      <c r="AM319" s="3">
        <v>1</v>
      </c>
      <c r="AN319" s="3">
        <v>0</v>
      </c>
      <c r="AO319" s="3">
        <v>0</v>
      </c>
      <c r="AP319" s="3">
        <v>0</v>
      </c>
      <c r="AQ319" s="3">
        <v>0</v>
      </c>
      <c r="AR319" s="3">
        <v>0</v>
      </c>
      <c r="AS319" s="3">
        <v>0</v>
      </c>
      <c r="AT319" s="3">
        <v>0</v>
      </c>
      <c r="AU319" s="3">
        <v>0</v>
      </c>
      <c r="AV319" s="3">
        <v>0</v>
      </c>
      <c r="AW319" s="3" t="s">
        <v>1065</v>
      </c>
      <c r="AX319" s="3">
        <v>1</v>
      </c>
      <c r="AY319" s="3">
        <v>0</v>
      </c>
      <c r="AZ319" s="3"/>
      <c r="BA319" s="3">
        <v>0</v>
      </c>
      <c r="BB319" s="3" t="s">
        <v>1066</v>
      </c>
      <c r="BC319" s="3">
        <v>608655</v>
      </c>
      <c r="BD319" s="3" t="s">
        <v>103</v>
      </c>
      <c r="BE319" s="3" t="s">
        <v>1067</v>
      </c>
      <c r="BF319" s="3" t="s">
        <v>132</v>
      </c>
      <c r="BG319" s="3" t="s">
        <v>337</v>
      </c>
      <c r="BH319" s="3">
        <v>14</v>
      </c>
      <c r="BI319" s="3">
        <v>0</v>
      </c>
      <c r="BJ319" s="3">
        <v>0</v>
      </c>
      <c r="BK319" s="3" t="s">
        <v>127</v>
      </c>
      <c r="BL319" s="3" t="s">
        <v>1068</v>
      </c>
    </row>
    <row r="320" spans="1:64" ht="12.75" customHeight="1">
      <c r="A320" s="3">
        <v>274</v>
      </c>
      <c r="B320" s="3">
        <v>0</v>
      </c>
      <c r="C320" s="3">
        <v>0</v>
      </c>
      <c r="D320" s="3">
        <v>0</v>
      </c>
      <c r="E320" s="3">
        <v>0</v>
      </c>
      <c r="F320" s="3">
        <v>0</v>
      </c>
      <c r="G320" s="3">
        <v>0</v>
      </c>
      <c r="H320" s="3">
        <v>0</v>
      </c>
      <c r="I320" s="3">
        <v>0</v>
      </c>
      <c r="J320" s="3">
        <v>2205</v>
      </c>
      <c r="K320" s="3">
        <v>0</v>
      </c>
      <c r="L320" s="3">
        <v>0</v>
      </c>
      <c r="M320" s="3">
        <v>0</v>
      </c>
      <c r="N320" s="3">
        <v>0</v>
      </c>
      <c r="O320" s="3">
        <v>0</v>
      </c>
      <c r="P320" s="3">
        <v>0</v>
      </c>
      <c r="Q320" s="3">
        <v>0</v>
      </c>
      <c r="R320" s="3">
        <v>0</v>
      </c>
      <c r="S320" s="3">
        <v>0</v>
      </c>
      <c r="T320" s="3">
        <v>0</v>
      </c>
      <c r="U320" s="3">
        <v>0</v>
      </c>
      <c r="V320" s="3">
        <v>0</v>
      </c>
      <c r="W320" s="3">
        <v>0</v>
      </c>
      <c r="X320" s="3">
        <v>0</v>
      </c>
      <c r="Y320" s="3">
        <v>0</v>
      </c>
      <c r="Z320" s="3">
        <v>0</v>
      </c>
      <c r="AA320" s="3">
        <v>0</v>
      </c>
      <c r="AB320" s="3">
        <v>0</v>
      </c>
      <c r="AC320" s="3">
        <v>0</v>
      </c>
      <c r="AD320" s="3">
        <v>0</v>
      </c>
      <c r="AE320" s="4">
        <v>43696.557777777802</v>
      </c>
      <c r="AF320" s="4">
        <v>43696.557777777802</v>
      </c>
      <c r="AG320" s="3">
        <v>1</v>
      </c>
      <c r="AH320" s="3">
        <v>1</v>
      </c>
      <c r="AI320" s="3">
        <v>0</v>
      </c>
      <c r="AJ320" s="3" t="s">
        <v>111</v>
      </c>
      <c r="AK320" s="3">
        <v>5</v>
      </c>
      <c r="AL320" s="3">
        <v>5</v>
      </c>
      <c r="AM320" s="3">
        <v>0</v>
      </c>
      <c r="AN320" s="3">
        <v>0</v>
      </c>
      <c r="AO320" s="3">
        <v>0</v>
      </c>
      <c r="AP320" s="3">
        <v>0</v>
      </c>
      <c r="AQ320" s="3">
        <v>0</v>
      </c>
      <c r="AR320" s="3">
        <v>0</v>
      </c>
      <c r="AS320" s="3">
        <v>0</v>
      </c>
      <c r="AT320" s="3">
        <v>0</v>
      </c>
      <c r="AU320" s="3">
        <v>0</v>
      </c>
      <c r="AV320" s="3">
        <v>0</v>
      </c>
      <c r="AW320" s="3"/>
      <c r="AX320" s="3">
        <v>1</v>
      </c>
      <c r="AY320" s="3">
        <v>0</v>
      </c>
      <c r="AZ320" s="3"/>
      <c r="BA320" s="3">
        <v>0</v>
      </c>
      <c r="BB320" s="3" t="s">
        <v>1069</v>
      </c>
      <c r="BC320" s="3">
        <v>615379</v>
      </c>
      <c r="BD320" s="3" t="s">
        <v>307</v>
      </c>
      <c r="BE320" s="3" t="s">
        <v>1070</v>
      </c>
      <c r="BF320" s="3" t="s">
        <v>132</v>
      </c>
      <c r="BG320" s="3" t="s">
        <v>337</v>
      </c>
      <c r="BH320" s="3">
        <v>14</v>
      </c>
      <c r="BI320" s="3">
        <v>2</v>
      </c>
      <c r="BJ320" s="3">
        <v>9</v>
      </c>
      <c r="BK320" s="3" t="s">
        <v>127</v>
      </c>
      <c r="BL320" s="3" t="s">
        <v>153</v>
      </c>
    </row>
    <row r="321" spans="1:64" ht="12.75" customHeight="1">
      <c r="A321" s="3">
        <v>363</v>
      </c>
      <c r="B321" s="3">
        <v>0</v>
      </c>
      <c r="C321" s="3">
        <v>0</v>
      </c>
      <c r="D321" s="3">
        <v>0</v>
      </c>
      <c r="E321" s="3">
        <v>0</v>
      </c>
      <c r="F321" s="3">
        <v>0</v>
      </c>
      <c r="G321" s="3">
        <v>0</v>
      </c>
      <c r="H321" s="3">
        <v>0</v>
      </c>
      <c r="I321" s="3">
        <v>0</v>
      </c>
      <c r="J321" s="3">
        <v>1940</v>
      </c>
      <c r="K321" s="3">
        <v>0</v>
      </c>
      <c r="L321" s="3">
        <v>0</v>
      </c>
      <c r="M321" s="3">
        <v>0</v>
      </c>
      <c r="N321" s="3">
        <v>0</v>
      </c>
      <c r="O321" s="3">
        <v>0</v>
      </c>
      <c r="P321" s="3">
        <v>0</v>
      </c>
      <c r="Q321" s="3">
        <v>0</v>
      </c>
      <c r="R321" s="3">
        <v>0</v>
      </c>
      <c r="S321" s="3">
        <v>0</v>
      </c>
      <c r="T321" s="3">
        <v>0</v>
      </c>
      <c r="U321" s="3">
        <v>0</v>
      </c>
      <c r="V321" s="3">
        <v>0</v>
      </c>
      <c r="W321" s="3">
        <v>0</v>
      </c>
      <c r="X321" s="3">
        <v>0</v>
      </c>
      <c r="Y321" s="3">
        <v>0</v>
      </c>
      <c r="Z321" s="3">
        <v>0</v>
      </c>
      <c r="AA321" s="3">
        <v>0</v>
      </c>
      <c r="AB321" s="3">
        <v>0</v>
      </c>
      <c r="AC321" s="3">
        <v>0</v>
      </c>
      <c r="AD321" s="3">
        <v>0</v>
      </c>
      <c r="AE321" s="4">
        <v>43696.600046296298</v>
      </c>
      <c r="AF321" s="4">
        <v>43696.600046296298</v>
      </c>
      <c r="AG321" s="3">
        <v>1</v>
      </c>
      <c r="AH321" s="3">
        <v>1</v>
      </c>
      <c r="AI321" s="3">
        <v>2</v>
      </c>
      <c r="AJ321" s="3" t="s">
        <v>104</v>
      </c>
      <c r="AK321" s="3">
        <v>5</v>
      </c>
      <c r="AL321" s="3">
        <v>5</v>
      </c>
      <c r="AM321" s="3">
        <v>0</v>
      </c>
      <c r="AN321" s="3">
        <v>0</v>
      </c>
      <c r="AO321" s="3">
        <v>0</v>
      </c>
      <c r="AP321" s="3">
        <v>0</v>
      </c>
      <c r="AQ321" s="3">
        <v>0</v>
      </c>
      <c r="AR321" s="3">
        <v>0</v>
      </c>
      <c r="AS321" s="3">
        <v>0</v>
      </c>
      <c r="AT321" s="3">
        <v>0</v>
      </c>
      <c r="AU321" s="3">
        <v>0</v>
      </c>
      <c r="AV321" s="3">
        <v>0</v>
      </c>
      <c r="AW321" s="3" t="s">
        <v>1071</v>
      </c>
      <c r="AX321" s="3">
        <v>1</v>
      </c>
      <c r="AY321" s="3">
        <v>0</v>
      </c>
      <c r="AZ321" s="3"/>
      <c r="BA321" s="3">
        <v>0</v>
      </c>
      <c r="BB321" s="3" t="s">
        <v>1072</v>
      </c>
      <c r="BC321" s="3">
        <v>622151</v>
      </c>
      <c r="BD321" s="3" t="s">
        <v>130</v>
      </c>
      <c r="BE321" s="3" t="s">
        <v>1073</v>
      </c>
      <c r="BF321" s="3" t="s">
        <v>226</v>
      </c>
      <c r="BG321" s="3" t="s">
        <v>328</v>
      </c>
      <c r="BH321" s="3">
        <v>14</v>
      </c>
      <c r="BI321" s="3">
        <v>1</v>
      </c>
      <c r="BJ321" s="3">
        <v>12</v>
      </c>
      <c r="BK321" s="3" t="s">
        <v>127</v>
      </c>
      <c r="BL321" s="3" t="s">
        <v>149</v>
      </c>
    </row>
    <row r="322" spans="1:64" ht="12.75" customHeight="1">
      <c r="A322" s="3">
        <v>365</v>
      </c>
      <c r="B322" s="3">
        <v>0</v>
      </c>
      <c r="C322" s="3">
        <v>0</v>
      </c>
      <c r="D322" s="3">
        <v>0</v>
      </c>
      <c r="E322" s="3">
        <v>0</v>
      </c>
      <c r="F322" s="3">
        <v>0</v>
      </c>
      <c r="G322" s="3">
        <v>0</v>
      </c>
      <c r="H322" s="3">
        <v>1</v>
      </c>
      <c r="I322" s="3">
        <v>5</v>
      </c>
      <c r="J322" s="3">
        <v>1001</v>
      </c>
      <c r="K322" s="3">
        <v>0</v>
      </c>
      <c r="L322" s="3">
        <v>0</v>
      </c>
      <c r="M322" s="3">
        <v>0</v>
      </c>
      <c r="N322" s="3">
        <v>0</v>
      </c>
      <c r="O322" s="3">
        <v>0</v>
      </c>
      <c r="P322" s="3">
        <v>0</v>
      </c>
      <c r="Q322" s="3">
        <v>0</v>
      </c>
      <c r="R322" s="3">
        <v>0</v>
      </c>
      <c r="S322" s="3">
        <v>0</v>
      </c>
      <c r="T322" s="3">
        <v>0</v>
      </c>
      <c r="U322" s="3">
        <v>0</v>
      </c>
      <c r="V322" s="3">
        <v>0</v>
      </c>
      <c r="W322" s="3">
        <v>0</v>
      </c>
      <c r="X322" s="3">
        <v>0</v>
      </c>
      <c r="Y322" s="3">
        <v>0</v>
      </c>
      <c r="Z322" s="3">
        <v>0</v>
      </c>
      <c r="AA322" s="3">
        <v>0</v>
      </c>
      <c r="AB322" s="3">
        <v>0</v>
      </c>
      <c r="AC322" s="3">
        <v>0</v>
      </c>
      <c r="AD322" s="3">
        <v>0</v>
      </c>
      <c r="AE322" s="4">
        <v>43696.612025463</v>
      </c>
      <c r="AF322" s="4">
        <v>43696.612025463</v>
      </c>
      <c r="AG322" s="3">
        <v>1</v>
      </c>
      <c r="AH322" s="3">
        <v>0</v>
      </c>
      <c r="AI322" s="3">
        <v>0</v>
      </c>
      <c r="AJ322" s="3" t="s">
        <v>111</v>
      </c>
      <c r="AK322" s="3">
        <v>5</v>
      </c>
      <c r="AL322" s="3">
        <v>0</v>
      </c>
      <c r="AM322" s="3">
        <v>1</v>
      </c>
      <c r="AN322" s="3">
        <v>0</v>
      </c>
      <c r="AO322" s="3">
        <v>0</v>
      </c>
      <c r="AP322" s="3">
        <v>0</v>
      </c>
      <c r="AQ322" s="3">
        <v>0</v>
      </c>
      <c r="AR322" s="3">
        <v>0</v>
      </c>
      <c r="AS322" s="3">
        <v>0</v>
      </c>
      <c r="AT322" s="3">
        <v>0</v>
      </c>
      <c r="AU322" s="3">
        <v>0</v>
      </c>
      <c r="AV322" s="3">
        <v>0</v>
      </c>
      <c r="AW322" s="3" t="s">
        <v>1074</v>
      </c>
      <c r="AX322" s="3">
        <v>1</v>
      </c>
      <c r="AY322" s="3">
        <v>0</v>
      </c>
      <c r="AZ322" s="3"/>
      <c r="BA322" s="3">
        <v>0</v>
      </c>
      <c r="BB322" s="3" t="s">
        <v>1075</v>
      </c>
      <c r="BC322" s="3">
        <v>199662</v>
      </c>
      <c r="BD322" s="3" t="s">
        <v>253</v>
      </c>
      <c r="BE322" s="3" t="s">
        <v>1076</v>
      </c>
      <c r="BF322" s="3" t="s">
        <v>206</v>
      </c>
      <c r="BG322" s="3" t="s">
        <v>773</v>
      </c>
      <c r="BH322" s="3">
        <v>23</v>
      </c>
      <c r="BI322" s="3">
        <v>4</v>
      </c>
      <c r="BJ322" s="3">
        <v>23</v>
      </c>
      <c r="BK322" s="3" t="s">
        <v>127</v>
      </c>
      <c r="BL322" s="3" t="s">
        <v>103</v>
      </c>
    </row>
    <row r="323" spans="1:64" ht="12.75" customHeight="1">
      <c r="A323" s="3">
        <v>366</v>
      </c>
      <c r="B323" s="3">
        <v>0</v>
      </c>
      <c r="C323" s="3">
        <v>0</v>
      </c>
      <c r="D323" s="3">
        <v>0</v>
      </c>
      <c r="E323" s="3">
        <v>0</v>
      </c>
      <c r="F323" s="3">
        <v>0</v>
      </c>
      <c r="G323" s="3">
        <v>0</v>
      </c>
      <c r="H323" s="3">
        <v>0</v>
      </c>
      <c r="I323" s="3">
        <v>0</v>
      </c>
      <c r="J323" s="3">
        <v>2178</v>
      </c>
      <c r="K323" s="3">
        <v>0</v>
      </c>
      <c r="L323" s="3">
        <v>0</v>
      </c>
      <c r="M323" s="3">
        <v>0</v>
      </c>
      <c r="N323" s="3">
        <v>0</v>
      </c>
      <c r="O323" s="3">
        <v>0</v>
      </c>
      <c r="P323" s="3">
        <v>0</v>
      </c>
      <c r="Q323" s="3">
        <v>0</v>
      </c>
      <c r="R323" s="3">
        <v>0</v>
      </c>
      <c r="S323" s="3">
        <v>0</v>
      </c>
      <c r="T323" s="3">
        <v>0</v>
      </c>
      <c r="U323" s="3">
        <v>0</v>
      </c>
      <c r="V323" s="3">
        <v>0</v>
      </c>
      <c r="W323" s="3">
        <v>0</v>
      </c>
      <c r="X323" s="3">
        <v>0</v>
      </c>
      <c r="Y323" s="3">
        <v>0</v>
      </c>
      <c r="Z323" s="3">
        <v>0</v>
      </c>
      <c r="AA323" s="3">
        <v>0</v>
      </c>
      <c r="AB323" s="3">
        <v>0</v>
      </c>
      <c r="AC323" s="3">
        <v>0</v>
      </c>
      <c r="AD323" s="3">
        <v>0</v>
      </c>
      <c r="AE323" s="4">
        <v>43696.614143518498</v>
      </c>
      <c r="AF323" s="4">
        <v>43696.614143518498</v>
      </c>
      <c r="AG323" s="3">
        <v>1</v>
      </c>
      <c r="AH323" s="3">
        <v>1</v>
      </c>
      <c r="AI323" s="3">
        <v>1</v>
      </c>
      <c r="AJ323" s="3" t="s">
        <v>104</v>
      </c>
      <c r="AK323" s="3">
        <v>5</v>
      </c>
      <c r="AL323" s="3">
        <v>0</v>
      </c>
      <c r="AM323" s="3">
        <v>0</v>
      </c>
      <c r="AN323" s="3">
        <v>0</v>
      </c>
      <c r="AO323" s="3">
        <v>0</v>
      </c>
      <c r="AP323" s="3">
        <v>0</v>
      </c>
      <c r="AQ323" s="3">
        <v>0</v>
      </c>
      <c r="AR323" s="3">
        <v>0</v>
      </c>
      <c r="AS323" s="3">
        <v>0</v>
      </c>
      <c r="AT323" s="3">
        <v>0</v>
      </c>
      <c r="AU323" s="3">
        <v>0</v>
      </c>
      <c r="AV323" s="3">
        <v>0</v>
      </c>
      <c r="AW323" s="3" t="s">
        <v>1077</v>
      </c>
      <c r="AX323" s="3">
        <v>1</v>
      </c>
      <c r="AY323" s="3">
        <v>0</v>
      </c>
      <c r="AZ323" s="3"/>
      <c r="BA323" s="3">
        <v>0</v>
      </c>
      <c r="BB323" s="3" t="s">
        <v>1078</v>
      </c>
      <c r="BC323" s="3">
        <v>227986</v>
      </c>
      <c r="BD323" s="3" t="s">
        <v>790</v>
      </c>
      <c r="BE323" s="3" t="s">
        <v>1079</v>
      </c>
      <c r="BF323" s="3" t="s">
        <v>154</v>
      </c>
      <c r="BG323" s="3" t="s">
        <v>337</v>
      </c>
      <c r="BH323" s="3">
        <v>14</v>
      </c>
      <c r="BI323" s="3">
        <v>3</v>
      </c>
      <c r="BJ323" s="3">
        <v>0</v>
      </c>
      <c r="BK323" s="3" t="s">
        <v>109</v>
      </c>
      <c r="BL323" s="3" t="s">
        <v>130</v>
      </c>
    </row>
    <row r="324" spans="1:64" ht="12.75" customHeight="1">
      <c r="A324" s="3">
        <v>85</v>
      </c>
      <c r="B324" s="3">
        <v>0</v>
      </c>
      <c r="C324" s="3">
        <v>0</v>
      </c>
      <c r="D324" s="3">
        <v>0</v>
      </c>
      <c r="E324" s="3">
        <v>0</v>
      </c>
      <c r="F324" s="3">
        <v>0</v>
      </c>
      <c r="G324" s="3">
        <v>0</v>
      </c>
      <c r="H324" s="3">
        <v>0</v>
      </c>
      <c r="I324" s="3">
        <v>0</v>
      </c>
      <c r="J324" s="3">
        <v>172</v>
      </c>
      <c r="K324" s="3">
        <v>0</v>
      </c>
      <c r="L324" s="3">
        <v>0</v>
      </c>
      <c r="M324" s="3">
        <v>0</v>
      </c>
      <c r="N324" s="3">
        <v>0</v>
      </c>
      <c r="O324" s="3">
        <v>0</v>
      </c>
      <c r="P324" s="3">
        <v>0</v>
      </c>
      <c r="Q324" s="3">
        <v>0</v>
      </c>
      <c r="R324" s="3">
        <v>0</v>
      </c>
      <c r="S324" s="3">
        <v>0</v>
      </c>
      <c r="T324" s="3">
        <v>0</v>
      </c>
      <c r="U324" s="3">
        <v>0</v>
      </c>
      <c r="V324" s="3">
        <v>0</v>
      </c>
      <c r="W324" s="3">
        <v>0</v>
      </c>
      <c r="X324" s="3">
        <v>0</v>
      </c>
      <c r="Y324" s="3">
        <v>0</v>
      </c>
      <c r="Z324" s="3">
        <v>0</v>
      </c>
      <c r="AA324" s="3">
        <v>0</v>
      </c>
      <c r="AB324" s="3">
        <v>0</v>
      </c>
      <c r="AC324" s="3">
        <v>0</v>
      </c>
      <c r="AD324" s="3">
        <v>0</v>
      </c>
      <c r="AE324" s="4">
        <v>43696.627465277801</v>
      </c>
      <c r="AF324" s="4">
        <v>43696.627465277801</v>
      </c>
      <c r="AG324" s="3">
        <v>1</v>
      </c>
      <c r="AH324" s="3">
        <v>1</v>
      </c>
      <c r="AI324" s="3">
        <v>2</v>
      </c>
      <c r="AJ324" s="3" t="s">
        <v>104</v>
      </c>
      <c r="AK324" s="3">
        <v>5</v>
      </c>
      <c r="AL324" s="3">
        <v>5</v>
      </c>
      <c r="AM324" s="3">
        <v>1</v>
      </c>
      <c r="AN324" s="3">
        <v>0</v>
      </c>
      <c r="AO324" s="3">
        <v>0</v>
      </c>
      <c r="AP324" s="3">
        <v>0</v>
      </c>
      <c r="AQ324" s="3">
        <v>0</v>
      </c>
      <c r="AR324" s="3">
        <v>0</v>
      </c>
      <c r="AS324" s="3">
        <v>0</v>
      </c>
      <c r="AT324" s="3">
        <v>0</v>
      </c>
      <c r="AU324" s="3">
        <v>0</v>
      </c>
      <c r="AV324" s="3">
        <v>0</v>
      </c>
      <c r="AW324" s="3"/>
      <c r="AX324" s="3">
        <v>1</v>
      </c>
      <c r="AY324" s="3">
        <v>0</v>
      </c>
      <c r="AZ324" s="3"/>
      <c r="BA324" s="3">
        <v>0</v>
      </c>
      <c r="BB324" s="3" t="s">
        <v>1080</v>
      </c>
      <c r="BC324" s="3">
        <v>609239</v>
      </c>
      <c r="BD324" s="3" t="s">
        <v>148</v>
      </c>
      <c r="BE324" s="3" t="s">
        <v>1081</v>
      </c>
      <c r="BF324" s="3" t="s">
        <v>141</v>
      </c>
      <c r="BG324" s="3" t="s">
        <v>1082</v>
      </c>
      <c r="BH324" s="3">
        <v>19</v>
      </c>
      <c r="BI324" s="3">
        <v>10</v>
      </c>
      <c r="BJ324" s="3">
        <v>22</v>
      </c>
      <c r="BK324" s="3" t="s">
        <v>109</v>
      </c>
      <c r="BL324" s="3" t="s">
        <v>1083</v>
      </c>
    </row>
    <row r="325" spans="1:64" ht="12.75" customHeight="1">
      <c r="A325" s="3">
        <v>351</v>
      </c>
      <c r="B325" s="3">
        <v>2</v>
      </c>
      <c r="C325" s="3">
        <v>0</v>
      </c>
      <c r="D325" s="3">
        <v>0</v>
      </c>
      <c r="E325" s="3">
        <v>0</v>
      </c>
      <c r="F325" s="3">
        <v>0</v>
      </c>
      <c r="G325" s="3">
        <v>0</v>
      </c>
      <c r="H325" s="3">
        <v>0</v>
      </c>
      <c r="I325" s="3">
        <v>0</v>
      </c>
      <c r="J325" s="3">
        <v>92</v>
      </c>
      <c r="K325" s="3">
        <v>0</v>
      </c>
      <c r="L325" s="3">
        <v>0</v>
      </c>
      <c r="M325" s="3">
        <v>0</v>
      </c>
      <c r="N325" s="3">
        <v>0</v>
      </c>
      <c r="O325" s="3">
        <v>0</v>
      </c>
      <c r="P325" s="3">
        <v>0</v>
      </c>
      <c r="Q325" s="3">
        <v>0</v>
      </c>
      <c r="R325" s="3">
        <v>0</v>
      </c>
      <c r="S325" s="3">
        <v>0</v>
      </c>
      <c r="T325" s="3">
        <v>0</v>
      </c>
      <c r="U325" s="3">
        <v>0</v>
      </c>
      <c r="V325" s="3">
        <v>0</v>
      </c>
      <c r="W325" s="3">
        <v>0</v>
      </c>
      <c r="X325" s="3">
        <v>0</v>
      </c>
      <c r="Y325" s="3">
        <v>0</v>
      </c>
      <c r="Z325" s="3">
        <v>0</v>
      </c>
      <c r="AA325" s="3">
        <v>0</v>
      </c>
      <c r="AB325" s="3">
        <v>0</v>
      </c>
      <c r="AC325" s="3">
        <v>0</v>
      </c>
      <c r="AD325" s="3">
        <v>0</v>
      </c>
      <c r="AE325" s="4">
        <v>43696.628321759301</v>
      </c>
      <c r="AF325" s="4">
        <v>43696.628321759301</v>
      </c>
      <c r="AG325" s="3">
        <v>1</v>
      </c>
      <c r="AH325" s="3">
        <v>1</v>
      </c>
      <c r="AI325" s="3">
        <v>3</v>
      </c>
      <c r="AJ325" s="3" t="s">
        <v>111</v>
      </c>
      <c r="AK325" s="3">
        <v>5</v>
      </c>
      <c r="AL325" s="3">
        <v>5</v>
      </c>
      <c r="AM325" s="3">
        <v>0</v>
      </c>
      <c r="AN325" s="3">
        <v>1</v>
      </c>
      <c r="AO325" s="3">
        <v>0</v>
      </c>
      <c r="AP325" s="3">
        <v>0</v>
      </c>
      <c r="AQ325" s="3">
        <v>0</v>
      </c>
      <c r="AR325" s="3">
        <v>0</v>
      </c>
      <c r="AS325" s="3">
        <v>0</v>
      </c>
      <c r="AT325" s="3">
        <v>0</v>
      </c>
      <c r="AU325" s="3">
        <v>0</v>
      </c>
      <c r="AV325" s="3">
        <v>0</v>
      </c>
      <c r="AW325" s="3"/>
      <c r="AX325" s="3">
        <v>1</v>
      </c>
      <c r="AY325" s="3">
        <v>0</v>
      </c>
      <c r="AZ325" s="3"/>
      <c r="BA325" s="3">
        <v>0</v>
      </c>
      <c r="BB325" s="3" t="s">
        <v>1084</v>
      </c>
      <c r="BC325" s="3">
        <v>611485</v>
      </c>
      <c r="BD325" s="3" t="s">
        <v>130</v>
      </c>
      <c r="BE325" s="3" t="s">
        <v>1085</v>
      </c>
      <c r="BF325" s="3" t="s">
        <v>1086</v>
      </c>
      <c r="BG325" s="3" t="s">
        <v>1087</v>
      </c>
      <c r="BH325" s="3">
        <v>16</v>
      </c>
      <c r="BI325" s="3">
        <v>4</v>
      </c>
      <c r="BJ325" s="3">
        <v>6</v>
      </c>
      <c r="BK325" s="3" t="s">
        <v>127</v>
      </c>
      <c r="BL325" s="3" t="s">
        <v>1088</v>
      </c>
    </row>
    <row r="326" spans="1:64" ht="12.75" customHeight="1">
      <c r="A326" s="3">
        <v>368</v>
      </c>
      <c r="B326" s="3">
        <v>0</v>
      </c>
      <c r="C326" s="3">
        <v>0</v>
      </c>
      <c r="D326" s="3">
        <v>0</v>
      </c>
      <c r="E326" s="3">
        <v>0</v>
      </c>
      <c r="F326" s="3">
        <v>0</v>
      </c>
      <c r="G326" s="3">
        <v>0</v>
      </c>
      <c r="H326" s="3">
        <v>0</v>
      </c>
      <c r="I326" s="3">
        <v>0</v>
      </c>
      <c r="J326" s="3">
        <v>2204</v>
      </c>
      <c r="K326" s="3">
        <v>0</v>
      </c>
      <c r="L326" s="3">
        <v>0</v>
      </c>
      <c r="M326" s="3">
        <v>0</v>
      </c>
      <c r="N326" s="3">
        <v>0</v>
      </c>
      <c r="O326" s="3">
        <v>0</v>
      </c>
      <c r="P326" s="3">
        <v>0</v>
      </c>
      <c r="Q326" s="3">
        <v>0</v>
      </c>
      <c r="R326" s="3">
        <v>0</v>
      </c>
      <c r="S326" s="3">
        <v>0</v>
      </c>
      <c r="T326" s="3">
        <v>0</v>
      </c>
      <c r="U326" s="3">
        <v>0</v>
      </c>
      <c r="V326" s="3">
        <v>0</v>
      </c>
      <c r="W326" s="3">
        <v>0</v>
      </c>
      <c r="X326" s="3">
        <v>0</v>
      </c>
      <c r="Y326" s="3">
        <v>0</v>
      </c>
      <c r="Z326" s="3">
        <v>0</v>
      </c>
      <c r="AA326" s="3">
        <v>0</v>
      </c>
      <c r="AB326" s="3">
        <v>0</v>
      </c>
      <c r="AC326" s="3">
        <v>0</v>
      </c>
      <c r="AD326" s="3">
        <v>0</v>
      </c>
      <c r="AE326" s="4">
        <v>43696.637581018498</v>
      </c>
      <c r="AF326" s="4">
        <v>43696.637581018498</v>
      </c>
      <c r="AG326" s="3">
        <v>1</v>
      </c>
      <c r="AH326" s="3">
        <v>1</v>
      </c>
      <c r="AI326" s="3">
        <v>3</v>
      </c>
      <c r="AJ326" s="3" t="s">
        <v>104</v>
      </c>
      <c r="AK326" s="3">
        <v>5</v>
      </c>
      <c r="AL326" s="3">
        <v>5</v>
      </c>
      <c r="AM326" s="3">
        <v>0</v>
      </c>
      <c r="AN326" s="3">
        <v>0</v>
      </c>
      <c r="AO326" s="3">
        <v>0</v>
      </c>
      <c r="AP326" s="3">
        <v>0</v>
      </c>
      <c r="AQ326" s="3">
        <v>0</v>
      </c>
      <c r="AR326" s="3">
        <v>0</v>
      </c>
      <c r="AS326" s="3">
        <v>0</v>
      </c>
      <c r="AT326" s="3">
        <v>0</v>
      </c>
      <c r="AU326" s="3">
        <v>0</v>
      </c>
      <c r="AV326" s="3">
        <v>0</v>
      </c>
      <c r="AW326" s="3"/>
      <c r="AX326" s="3">
        <v>1</v>
      </c>
      <c r="AY326" s="3">
        <v>0</v>
      </c>
      <c r="AZ326" s="3"/>
      <c r="BA326" s="3">
        <v>0</v>
      </c>
      <c r="BB326" s="3" t="s">
        <v>889</v>
      </c>
      <c r="BC326" s="3">
        <v>619388</v>
      </c>
      <c r="BD326" s="3" t="s">
        <v>412</v>
      </c>
      <c r="BE326" s="3" t="s">
        <v>1089</v>
      </c>
      <c r="BF326" s="3" t="s">
        <v>132</v>
      </c>
      <c r="BG326" s="3" t="s">
        <v>337</v>
      </c>
      <c r="BH326" s="3">
        <v>11</v>
      </c>
      <c r="BI326" s="3">
        <v>8</v>
      </c>
      <c r="BJ326" s="3">
        <v>29</v>
      </c>
      <c r="BK326" s="3" t="s">
        <v>127</v>
      </c>
      <c r="BL326" s="3" t="s">
        <v>385</v>
      </c>
    </row>
    <row r="327" spans="1:64" ht="12.75" customHeight="1">
      <c r="A327" s="3">
        <v>358</v>
      </c>
      <c r="B327" s="3">
        <v>0</v>
      </c>
      <c r="C327" s="3">
        <v>0</v>
      </c>
      <c r="D327" s="3">
        <v>0</v>
      </c>
      <c r="E327" s="3">
        <v>0</v>
      </c>
      <c r="F327" s="3">
        <v>0</v>
      </c>
      <c r="G327" s="3">
        <v>0</v>
      </c>
      <c r="H327" s="3">
        <v>0</v>
      </c>
      <c r="I327" s="3">
        <v>0</v>
      </c>
      <c r="J327" s="3">
        <v>2135</v>
      </c>
      <c r="K327" s="3">
        <v>0</v>
      </c>
      <c r="L327" s="3">
        <v>0</v>
      </c>
      <c r="M327" s="3">
        <v>0</v>
      </c>
      <c r="N327" s="3">
        <v>0</v>
      </c>
      <c r="O327" s="3">
        <v>0</v>
      </c>
      <c r="P327" s="3">
        <v>0</v>
      </c>
      <c r="Q327" s="3">
        <v>0</v>
      </c>
      <c r="R327" s="3">
        <v>0</v>
      </c>
      <c r="S327" s="3">
        <v>0</v>
      </c>
      <c r="T327" s="3">
        <v>0</v>
      </c>
      <c r="U327" s="3">
        <v>0</v>
      </c>
      <c r="V327" s="3">
        <v>0</v>
      </c>
      <c r="W327" s="3">
        <v>0</v>
      </c>
      <c r="X327" s="3">
        <v>0</v>
      </c>
      <c r="Y327" s="3">
        <v>0</v>
      </c>
      <c r="Z327" s="3">
        <v>0</v>
      </c>
      <c r="AA327" s="3">
        <v>0</v>
      </c>
      <c r="AB327" s="3">
        <v>0</v>
      </c>
      <c r="AC327" s="3">
        <v>0</v>
      </c>
      <c r="AD327" s="3">
        <v>0</v>
      </c>
      <c r="AE327" s="4">
        <v>43696.648414351897</v>
      </c>
      <c r="AF327" s="4">
        <v>43696.648414351897</v>
      </c>
      <c r="AG327" s="3">
        <v>1</v>
      </c>
      <c r="AH327" s="3">
        <v>0</v>
      </c>
      <c r="AI327" s="3">
        <v>0</v>
      </c>
      <c r="AJ327" s="3"/>
      <c r="AK327" s="3">
        <v>2</v>
      </c>
      <c r="AL327" s="3">
        <v>0</v>
      </c>
      <c r="AM327" s="3">
        <v>0</v>
      </c>
      <c r="AN327" s="3">
        <v>0</v>
      </c>
      <c r="AO327" s="3">
        <v>0</v>
      </c>
      <c r="AP327" s="3">
        <v>0</v>
      </c>
      <c r="AQ327" s="3">
        <v>0</v>
      </c>
      <c r="AR327" s="3">
        <v>0</v>
      </c>
      <c r="AS327" s="3">
        <v>0</v>
      </c>
      <c r="AT327" s="3">
        <v>0</v>
      </c>
      <c r="AU327" s="3">
        <v>0</v>
      </c>
      <c r="AV327" s="3">
        <v>0</v>
      </c>
      <c r="AW327" s="3"/>
      <c r="AX327" s="3">
        <v>1</v>
      </c>
      <c r="AY327" s="3">
        <v>0</v>
      </c>
      <c r="AZ327" s="3"/>
      <c r="BA327" s="3">
        <v>0</v>
      </c>
      <c r="BB327" s="3" t="s">
        <v>1090</v>
      </c>
      <c r="BC327" s="3">
        <v>615399</v>
      </c>
      <c r="BD327" s="3" t="s">
        <v>321</v>
      </c>
      <c r="BE327" s="3" t="s">
        <v>1091</v>
      </c>
      <c r="BF327" s="3" t="s">
        <v>106</v>
      </c>
      <c r="BG327" s="3" t="s">
        <v>337</v>
      </c>
      <c r="BH327" s="3">
        <v>17</v>
      </c>
      <c r="BI327" s="3">
        <v>5</v>
      </c>
      <c r="BJ327" s="3">
        <v>23</v>
      </c>
      <c r="BK327" s="3" t="s">
        <v>127</v>
      </c>
      <c r="BL327" s="3" t="s">
        <v>367</v>
      </c>
    </row>
    <row r="328" spans="1:64" ht="12.75" customHeight="1">
      <c r="A328" s="3">
        <v>289</v>
      </c>
      <c r="B328" s="3">
        <v>0</v>
      </c>
      <c r="C328" s="3">
        <v>0</v>
      </c>
      <c r="D328" s="3">
        <v>0</v>
      </c>
      <c r="E328" s="3">
        <v>0</v>
      </c>
      <c r="F328" s="3">
        <v>0</v>
      </c>
      <c r="G328" s="3">
        <v>0</v>
      </c>
      <c r="H328" s="3">
        <v>0</v>
      </c>
      <c r="I328" s="3">
        <v>0</v>
      </c>
      <c r="J328" s="3">
        <v>1581</v>
      </c>
      <c r="K328" s="3">
        <v>0</v>
      </c>
      <c r="L328" s="3">
        <v>0</v>
      </c>
      <c r="M328" s="3">
        <v>0</v>
      </c>
      <c r="N328" s="3">
        <v>0</v>
      </c>
      <c r="O328" s="3">
        <v>0</v>
      </c>
      <c r="P328" s="3">
        <v>0</v>
      </c>
      <c r="Q328" s="3">
        <v>0</v>
      </c>
      <c r="R328" s="3">
        <v>0</v>
      </c>
      <c r="S328" s="3">
        <v>0</v>
      </c>
      <c r="T328" s="3">
        <v>0</v>
      </c>
      <c r="U328" s="3">
        <v>0</v>
      </c>
      <c r="V328" s="3">
        <v>0</v>
      </c>
      <c r="W328" s="3">
        <v>0</v>
      </c>
      <c r="X328" s="3">
        <v>0</v>
      </c>
      <c r="Y328" s="3">
        <v>0</v>
      </c>
      <c r="Z328" s="3">
        <v>0</v>
      </c>
      <c r="AA328" s="3">
        <v>0</v>
      </c>
      <c r="AB328" s="3">
        <v>0</v>
      </c>
      <c r="AC328" s="3">
        <v>0</v>
      </c>
      <c r="AD328" s="3">
        <v>0</v>
      </c>
      <c r="AE328" s="4">
        <v>43696.678634259297</v>
      </c>
      <c r="AF328" s="4">
        <v>43696.678634259297</v>
      </c>
      <c r="AG328" s="3">
        <v>1</v>
      </c>
      <c r="AH328" s="3">
        <v>1</v>
      </c>
      <c r="AI328" s="3">
        <v>2</v>
      </c>
      <c r="AJ328" s="3" t="s">
        <v>204</v>
      </c>
      <c r="AK328" s="3">
        <v>5</v>
      </c>
      <c r="AL328" s="3">
        <v>5</v>
      </c>
      <c r="AM328" s="3">
        <v>0</v>
      </c>
      <c r="AN328" s="3">
        <v>0</v>
      </c>
      <c r="AO328" s="3">
        <v>0</v>
      </c>
      <c r="AP328" s="3">
        <v>0</v>
      </c>
      <c r="AQ328" s="3">
        <v>0</v>
      </c>
      <c r="AR328" s="3">
        <v>0</v>
      </c>
      <c r="AS328" s="3">
        <v>0</v>
      </c>
      <c r="AT328" s="3">
        <v>0</v>
      </c>
      <c r="AU328" s="3">
        <v>0</v>
      </c>
      <c r="AV328" s="3">
        <v>0</v>
      </c>
      <c r="AW328" s="3"/>
      <c r="AX328" s="3">
        <v>1</v>
      </c>
      <c r="AY328" s="3">
        <v>0</v>
      </c>
      <c r="AZ328" s="3"/>
      <c r="BA328" s="3">
        <v>0</v>
      </c>
      <c r="BB328" s="3" t="s">
        <v>1092</v>
      </c>
      <c r="BC328" s="3">
        <v>599797</v>
      </c>
      <c r="BD328" s="3" t="s">
        <v>130</v>
      </c>
      <c r="BE328" s="3" t="s">
        <v>1093</v>
      </c>
      <c r="BF328" s="3" t="s">
        <v>121</v>
      </c>
      <c r="BG328" s="3" t="s">
        <v>1094</v>
      </c>
      <c r="BH328" s="3">
        <v>18</v>
      </c>
      <c r="BI328" s="3">
        <v>11</v>
      </c>
      <c r="BJ328" s="3">
        <v>9</v>
      </c>
      <c r="BK328" s="3" t="s">
        <v>102</v>
      </c>
      <c r="BL328" s="3" t="s">
        <v>119</v>
      </c>
    </row>
    <row r="329" spans="1:64" ht="12.75" customHeight="1">
      <c r="A329" s="3">
        <v>339</v>
      </c>
      <c r="B329" s="3">
        <v>0</v>
      </c>
      <c r="C329" s="3">
        <v>0</v>
      </c>
      <c r="D329" s="3">
        <v>0</v>
      </c>
      <c r="E329" s="3">
        <v>0</v>
      </c>
      <c r="F329" s="3">
        <v>0</v>
      </c>
      <c r="G329" s="3">
        <v>0</v>
      </c>
      <c r="H329" s="3">
        <v>0</v>
      </c>
      <c r="I329" s="3">
        <v>0</v>
      </c>
      <c r="J329" s="3">
        <v>2207</v>
      </c>
      <c r="K329" s="3">
        <v>0</v>
      </c>
      <c r="L329" s="3">
        <v>0</v>
      </c>
      <c r="M329" s="3">
        <v>0</v>
      </c>
      <c r="N329" s="3">
        <v>0</v>
      </c>
      <c r="O329" s="3">
        <v>0</v>
      </c>
      <c r="P329" s="3">
        <v>0</v>
      </c>
      <c r="Q329" s="3">
        <v>0</v>
      </c>
      <c r="R329" s="3">
        <v>0</v>
      </c>
      <c r="S329" s="3">
        <v>0</v>
      </c>
      <c r="T329" s="3">
        <v>0</v>
      </c>
      <c r="U329" s="3">
        <v>0</v>
      </c>
      <c r="V329" s="3">
        <v>0</v>
      </c>
      <c r="W329" s="3">
        <v>0</v>
      </c>
      <c r="X329" s="3">
        <v>0</v>
      </c>
      <c r="Y329" s="3">
        <v>0</v>
      </c>
      <c r="Z329" s="3">
        <v>0</v>
      </c>
      <c r="AA329" s="3">
        <v>0</v>
      </c>
      <c r="AB329" s="3">
        <v>0</v>
      </c>
      <c r="AC329" s="3">
        <v>0</v>
      </c>
      <c r="AD329" s="3">
        <v>0</v>
      </c>
      <c r="AE329" s="4">
        <v>43696.687650462998</v>
      </c>
      <c r="AF329" s="4">
        <v>43696.687650462998</v>
      </c>
      <c r="AG329" s="3">
        <v>1</v>
      </c>
      <c r="AH329" s="3">
        <v>1</v>
      </c>
      <c r="AI329" s="3">
        <v>3</v>
      </c>
      <c r="AJ329" s="3" t="s">
        <v>104</v>
      </c>
      <c r="AK329" s="3">
        <v>5</v>
      </c>
      <c r="AL329" s="3">
        <v>0</v>
      </c>
      <c r="AM329" s="3">
        <v>0</v>
      </c>
      <c r="AN329" s="3">
        <v>0</v>
      </c>
      <c r="AO329" s="3">
        <v>0</v>
      </c>
      <c r="AP329" s="3">
        <v>0</v>
      </c>
      <c r="AQ329" s="3">
        <v>0</v>
      </c>
      <c r="AR329" s="3">
        <v>0</v>
      </c>
      <c r="AS329" s="3">
        <v>0</v>
      </c>
      <c r="AT329" s="3">
        <v>0</v>
      </c>
      <c r="AU329" s="3">
        <v>0</v>
      </c>
      <c r="AV329" s="3">
        <v>0</v>
      </c>
      <c r="AW329" s="3"/>
      <c r="AX329" s="3">
        <v>1</v>
      </c>
      <c r="AY329" s="3">
        <v>0</v>
      </c>
      <c r="AZ329" s="3"/>
      <c r="BA329" s="3">
        <v>0</v>
      </c>
      <c r="BB329" s="3" t="s">
        <v>1095</v>
      </c>
      <c r="BC329" s="3">
        <v>619395</v>
      </c>
      <c r="BD329" s="3" t="s">
        <v>239</v>
      </c>
      <c r="BE329" s="3" t="s">
        <v>1096</v>
      </c>
      <c r="BF329" s="3" t="s">
        <v>383</v>
      </c>
      <c r="BG329" s="3" t="s">
        <v>337</v>
      </c>
      <c r="BH329" s="3">
        <v>11</v>
      </c>
      <c r="BI329" s="3">
        <v>9</v>
      </c>
      <c r="BJ329" s="3">
        <v>27</v>
      </c>
      <c r="BK329" s="3" t="s">
        <v>127</v>
      </c>
      <c r="BL329" s="3" t="s">
        <v>287</v>
      </c>
    </row>
    <row r="330" spans="1:64" ht="12.75" customHeight="1">
      <c r="A330" s="3">
        <v>370</v>
      </c>
      <c r="B330" s="3">
        <v>0</v>
      </c>
      <c r="C330" s="3">
        <v>0</v>
      </c>
      <c r="D330" s="3">
        <v>0</v>
      </c>
      <c r="E330" s="3">
        <v>0</v>
      </c>
      <c r="F330" s="3">
        <v>0</v>
      </c>
      <c r="G330" s="3">
        <v>0</v>
      </c>
      <c r="H330" s="3">
        <v>0</v>
      </c>
      <c r="I330" s="3">
        <v>0</v>
      </c>
      <c r="J330" s="3">
        <v>2159</v>
      </c>
      <c r="K330" s="3">
        <v>0</v>
      </c>
      <c r="L330" s="3">
        <v>0</v>
      </c>
      <c r="M330" s="3">
        <v>0</v>
      </c>
      <c r="N330" s="3">
        <v>0</v>
      </c>
      <c r="O330" s="3">
        <v>0</v>
      </c>
      <c r="P330" s="3">
        <v>0</v>
      </c>
      <c r="Q330" s="3">
        <v>0</v>
      </c>
      <c r="R330" s="3">
        <v>0</v>
      </c>
      <c r="S330" s="3">
        <v>0</v>
      </c>
      <c r="T330" s="3">
        <v>0</v>
      </c>
      <c r="U330" s="3">
        <v>0</v>
      </c>
      <c r="V330" s="3">
        <v>0</v>
      </c>
      <c r="W330" s="3">
        <v>0</v>
      </c>
      <c r="X330" s="3">
        <v>0</v>
      </c>
      <c r="Y330" s="3">
        <v>0</v>
      </c>
      <c r="Z330" s="3">
        <v>0</v>
      </c>
      <c r="AA330" s="3">
        <v>0</v>
      </c>
      <c r="AB330" s="3">
        <v>0</v>
      </c>
      <c r="AC330" s="3">
        <v>0</v>
      </c>
      <c r="AD330" s="3">
        <v>0</v>
      </c>
      <c r="AE330" s="4">
        <v>43696.715289351901</v>
      </c>
      <c r="AF330" s="4">
        <v>43696.715289351901</v>
      </c>
      <c r="AG330" s="3">
        <v>1</v>
      </c>
      <c r="AH330" s="3">
        <v>1</v>
      </c>
      <c r="AI330" s="3">
        <v>2</v>
      </c>
      <c r="AJ330" s="3" t="s">
        <v>104</v>
      </c>
      <c r="AK330" s="3">
        <v>5</v>
      </c>
      <c r="AL330" s="3">
        <v>2</v>
      </c>
      <c r="AM330" s="3">
        <v>0</v>
      </c>
      <c r="AN330" s="3">
        <v>0</v>
      </c>
      <c r="AO330" s="3">
        <v>0</v>
      </c>
      <c r="AP330" s="3">
        <v>0</v>
      </c>
      <c r="AQ330" s="3">
        <v>0</v>
      </c>
      <c r="AR330" s="3">
        <v>0</v>
      </c>
      <c r="AS330" s="3">
        <v>0</v>
      </c>
      <c r="AT330" s="3">
        <v>0</v>
      </c>
      <c r="AU330" s="3">
        <v>0</v>
      </c>
      <c r="AV330" s="3">
        <v>0</v>
      </c>
      <c r="AW330" s="3"/>
      <c r="AX330" s="3">
        <v>1</v>
      </c>
      <c r="AY330" s="3">
        <v>0</v>
      </c>
      <c r="AZ330" s="3"/>
      <c r="BA330" s="3">
        <v>0</v>
      </c>
      <c r="BB330" s="3" t="s">
        <v>1097</v>
      </c>
      <c r="BC330" s="3">
        <v>622346</v>
      </c>
      <c r="BD330" s="3" t="s">
        <v>224</v>
      </c>
      <c r="BE330" s="3" t="s">
        <v>1098</v>
      </c>
      <c r="BF330" s="3" t="s">
        <v>306</v>
      </c>
      <c r="BG330" s="3" t="s">
        <v>337</v>
      </c>
      <c r="BH330" s="3">
        <v>12</v>
      </c>
      <c r="BI330" s="3">
        <v>0</v>
      </c>
      <c r="BJ330" s="3">
        <v>17</v>
      </c>
      <c r="BK330" s="3" t="s">
        <v>127</v>
      </c>
      <c r="BL330" s="3" t="s">
        <v>239</v>
      </c>
    </row>
    <row r="331" spans="1:64" ht="12.75" customHeight="1">
      <c r="A331" s="3">
        <v>371</v>
      </c>
      <c r="B331" s="3">
        <v>0</v>
      </c>
      <c r="C331" s="3">
        <v>0</v>
      </c>
      <c r="D331" s="3">
        <v>0</v>
      </c>
      <c r="E331" s="3">
        <v>0</v>
      </c>
      <c r="F331" s="3">
        <v>0</v>
      </c>
      <c r="G331" s="3">
        <v>0</v>
      </c>
      <c r="H331" s="3">
        <v>0</v>
      </c>
      <c r="I331" s="3">
        <v>0</v>
      </c>
      <c r="J331" s="3">
        <v>1287</v>
      </c>
      <c r="K331" s="3">
        <v>0</v>
      </c>
      <c r="L331" s="3">
        <v>0</v>
      </c>
      <c r="M331" s="3">
        <v>0</v>
      </c>
      <c r="N331" s="3">
        <v>0</v>
      </c>
      <c r="O331" s="3">
        <v>0</v>
      </c>
      <c r="P331" s="3">
        <v>0</v>
      </c>
      <c r="Q331" s="3">
        <v>0</v>
      </c>
      <c r="R331" s="3">
        <v>0</v>
      </c>
      <c r="S331" s="3">
        <v>0</v>
      </c>
      <c r="T331" s="3">
        <v>0</v>
      </c>
      <c r="U331" s="3">
        <v>0</v>
      </c>
      <c r="V331" s="3">
        <v>0</v>
      </c>
      <c r="W331" s="3">
        <v>0</v>
      </c>
      <c r="X331" s="3">
        <v>0</v>
      </c>
      <c r="Y331" s="3">
        <v>0</v>
      </c>
      <c r="Z331" s="3">
        <v>0</v>
      </c>
      <c r="AA331" s="3">
        <v>0</v>
      </c>
      <c r="AB331" s="3">
        <v>0</v>
      </c>
      <c r="AC331" s="3">
        <v>0</v>
      </c>
      <c r="AD331" s="3">
        <v>0</v>
      </c>
      <c r="AE331" s="4">
        <v>43696.750555555598</v>
      </c>
      <c r="AF331" s="4">
        <v>43696.750555555598</v>
      </c>
      <c r="AG331" s="3">
        <v>1</v>
      </c>
      <c r="AH331" s="3">
        <v>1</v>
      </c>
      <c r="AI331" s="3">
        <v>0</v>
      </c>
      <c r="AJ331" s="3" t="s">
        <v>135</v>
      </c>
      <c r="AK331" s="3">
        <v>1</v>
      </c>
      <c r="AL331" s="3">
        <v>1</v>
      </c>
      <c r="AM331" s="3">
        <v>1</v>
      </c>
      <c r="AN331" s="3">
        <v>0</v>
      </c>
      <c r="AO331" s="3">
        <v>0</v>
      </c>
      <c r="AP331" s="3">
        <v>0</v>
      </c>
      <c r="AQ331" s="3">
        <v>0</v>
      </c>
      <c r="AR331" s="3">
        <v>0</v>
      </c>
      <c r="AS331" s="3">
        <v>0</v>
      </c>
      <c r="AT331" s="3">
        <v>0</v>
      </c>
      <c r="AU331" s="3">
        <v>0</v>
      </c>
      <c r="AV331" s="3">
        <v>0</v>
      </c>
      <c r="AW331" s="3"/>
      <c r="AX331" s="3">
        <v>1</v>
      </c>
      <c r="AY331" s="3">
        <v>0</v>
      </c>
      <c r="AZ331" s="3"/>
      <c r="BA331" s="3">
        <v>0</v>
      </c>
      <c r="BB331" s="3"/>
      <c r="BC331" s="3">
        <v>614259</v>
      </c>
      <c r="BD331" s="3" t="s">
        <v>284</v>
      </c>
      <c r="BE331" s="3" t="s">
        <v>1099</v>
      </c>
      <c r="BF331" s="3" t="s">
        <v>177</v>
      </c>
      <c r="BG331" s="3" t="s">
        <v>941</v>
      </c>
      <c r="BH331" s="3">
        <v>12</v>
      </c>
      <c r="BI331" s="3">
        <v>9</v>
      </c>
      <c r="BJ331" s="3">
        <v>25</v>
      </c>
      <c r="BK331" s="3" t="s">
        <v>102</v>
      </c>
      <c r="BL331" s="3" t="s">
        <v>238</v>
      </c>
    </row>
    <row r="332" spans="1:64" ht="12.75" customHeight="1">
      <c r="A332" s="3">
        <v>367</v>
      </c>
      <c r="B332" s="3">
        <v>0</v>
      </c>
      <c r="C332" s="3">
        <v>0</v>
      </c>
      <c r="D332" s="3">
        <v>0</v>
      </c>
      <c r="E332" s="3">
        <v>0</v>
      </c>
      <c r="F332" s="3">
        <v>0</v>
      </c>
      <c r="G332" s="3">
        <v>0</v>
      </c>
      <c r="H332" s="3">
        <v>0</v>
      </c>
      <c r="I332" s="3">
        <v>0</v>
      </c>
      <c r="J332" s="3">
        <v>2181</v>
      </c>
      <c r="K332" s="3">
        <v>0</v>
      </c>
      <c r="L332" s="3">
        <v>0</v>
      </c>
      <c r="M332" s="3">
        <v>0</v>
      </c>
      <c r="N332" s="3">
        <v>0</v>
      </c>
      <c r="O332" s="3">
        <v>0</v>
      </c>
      <c r="P332" s="3">
        <v>0</v>
      </c>
      <c r="Q332" s="3">
        <v>0</v>
      </c>
      <c r="R332" s="3">
        <v>0</v>
      </c>
      <c r="S332" s="3">
        <v>0</v>
      </c>
      <c r="T332" s="3">
        <v>0</v>
      </c>
      <c r="U332" s="3">
        <v>0</v>
      </c>
      <c r="V332" s="3">
        <v>0</v>
      </c>
      <c r="W332" s="3">
        <v>0</v>
      </c>
      <c r="X332" s="3">
        <v>0</v>
      </c>
      <c r="Y332" s="3">
        <v>0</v>
      </c>
      <c r="Z332" s="3">
        <v>0</v>
      </c>
      <c r="AA332" s="3">
        <v>0</v>
      </c>
      <c r="AB332" s="3">
        <v>0</v>
      </c>
      <c r="AC332" s="3">
        <v>0</v>
      </c>
      <c r="AD332" s="3">
        <v>0</v>
      </c>
      <c r="AE332" s="4">
        <v>43696.753958333298</v>
      </c>
      <c r="AF332" s="4">
        <v>43696.753958333298</v>
      </c>
      <c r="AG332" s="3">
        <v>1</v>
      </c>
      <c r="AH332" s="3">
        <v>1</v>
      </c>
      <c r="AI332" s="3">
        <v>3</v>
      </c>
      <c r="AJ332" s="3" t="s">
        <v>1100</v>
      </c>
      <c r="AK332" s="3">
        <v>5</v>
      </c>
      <c r="AL332" s="3">
        <v>5</v>
      </c>
      <c r="AM332" s="3">
        <v>0</v>
      </c>
      <c r="AN332" s="3">
        <v>0</v>
      </c>
      <c r="AO332" s="3">
        <v>0</v>
      </c>
      <c r="AP332" s="3">
        <v>0</v>
      </c>
      <c r="AQ332" s="3">
        <v>0</v>
      </c>
      <c r="AR332" s="3">
        <v>0</v>
      </c>
      <c r="AS332" s="3">
        <v>0</v>
      </c>
      <c r="AT332" s="3">
        <v>0</v>
      </c>
      <c r="AU332" s="3">
        <v>0</v>
      </c>
      <c r="AV332" s="3">
        <v>0</v>
      </c>
      <c r="AW332" s="3"/>
      <c r="AX332" s="3">
        <v>1</v>
      </c>
      <c r="AY332" s="3">
        <v>0</v>
      </c>
      <c r="AZ332" s="3"/>
      <c r="BA332" s="3">
        <v>0</v>
      </c>
      <c r="BB332" s="3" t="s">
        <v>1101</v>
      </c>
      <c r="BC332" s="3">
        <v>622438</v>
      </c>
      <c r="BD332" s="3" t="s">
        <v>134</v>
      </c>
      <c r="BE332" s="3" t="s">
        <v>1102</v>
      </c>
      <c r="BF332" s="3" t="s">
        <v>1103</v>
      </c>
      <c r="BG332" s="3" t="s">
        <v>337</v>
      </c>
      <c r="BH332" s="3">
        <v>11</v>
      </c>
      <c r="BI332" s="3">
        <v>7</v>
      </c>
      <c r="BJ332" s="3">
        <v>22</v>
      </c>
      <c r="BK332" s="3" t="s">
        <v>127</v>
      </c>
      <c r="BL332" s="3" t="s">
        <v>158</v>
      </c>
    </row>
    <row r="333" spans="1:64" ht="12.75" customHeight="1">
      <c r="A333" s="3">
        <v>308</v>
      </c>
      <c r="B333" s="3">
        <v>0</v>
      </c>
      <c r="C333" s="3">
        <v>0</v>
      </c>
      <c r="D333" s="3">
        <v>0</v>
      </c>
      <c r="E333" s="3">
        <v>0</v>
      </c>
      <c r="F333" s="3">
        <v>0</v>
      </c>
      <c r="G333" s="3">
        <v>0</v>
      </c>
      <c r="H333" s="3">
        <v>0</v>
      </c>
      <c r="I333" s="3">
        <v>0</v>
      </c>
      <c r="J333" s="3">
        <v>1657</v>
      </c>
      <c r="K333" s="3">
        <v>0</v>
      </c>
      <c r="L333" s="3">
        <v>0</v>
      </c>
      <c r="M333" s="3">
        <v>0</v>
      </c>
      <c r="N333" s="3">
        <v>0</v>
      </c>
      <c r="O333" s="3">
        <v>0</v>
      </c>
      <c r="P333" s="3">
        <v>0</v>
      </c>
      <c r="Q333" s="3">
        <v>0</v>
      </c>
      <c r="R333" s="3">
        <v>0</v>
      </c>
      <c r="S333" s="3">
        <v>0</v>
      </c>
      <c r="T333" s="3">
        <v>0</v>
      </c>
      <c r="U333" s="3">
        <v>0</v>
      </c>
      <c r="V333" s="3">
        <v>0</v>
      </c>
      <c r="W333" s="3">
        <v>0</v>
      </c>
      <c r="X333" s="3">
        <v>0</v>
      </c>
      <c r="Y333" s="3">
        <v>0</v>
      </c>
      <c r="Z333" s="3">
        <v>0</v>
      </c>
      <c r="AA333" s="3">
        <v>0</v>
      </c>
      <c r="AB333" s="3">
        <v>0</v>
      </c>
      <c r="AC333" s="3">
        <v>0</v>
      </c>
      <c r="AD333" s="3">
        <v>0</v>
      </c>
      <c r="AE333" s="4">
        <v>43696.776851851901</v>
      </c>
      <c r="AF333" s="4">
        <v>43696.776851851901</v>
      </c>
      <c r="AG333" s="3">
        <v>1</v>
      </c>
      <c r="AH333" s="3">
        <v>0</v>
      </c>
      <c r="AI333" s="3">
        <v>0</v>
      </c>
      <c r="AJ333" s="3"/>
      <c r="AK333" s="3">
        <v>5</v>
      </c>
      <c r="AL333" s="3">
        <v>0</v>
      </c>
      <c r="AM333" s="3">
        <v>1</v>
      </c>
      <c r="AN333" s="3">
        <v>1</v>
      </c>
      <c r="AO333" s="3">
        <v>0</v>
      </c>
      <c r="AP333" s="3">
        <v>0</v>
      </c>
      <c r="AQ333" s="3">
        <v>0</v>
      </c>
      <c r="AR333" s="3">
        <v>0</v>
      </c>
      <c r="AS333" s="3">
        <v>0</v>
      </c>
      <c r="AT333" s="3">
        <v>0</v>
      </c>
      <c r="AU333" s="3">
        <v>0</v>
      </c>
      <c r="AV333" s="3">
        <v>0</v>
      </c>
      <c r="AW333" s="3" t="s">
        <v>1104</v>
      </c>
      <c r="AX333" s="3">
        <v>1</v>
      </c>
      <c r="AY333" s="3">
        <v>0</v>
      </c>
      <c r="AZ333" s="3"/>
      <c r="BA333" s="3">
        <v>0</v>
      </c>
      <c r="BB333" s="3" t="s">
        <v>1105</v>
      </c>
      <c r="BC333" s="3">
        <v>621045</v>
      </c>
      <c r="BD333" s="3" t="s">
        <v>193</v>
      </c>
      <c r="BE333" s="3" t="s">
        <v>1106</v>
      </c>
      <c r="BF333" s="3" t="s">
        <v>500</v>
      </c>
      <c r="BG333" s="3" t="s">
        <v>337</v>
      </c>
      <c r="BH333" s="3">
        <v>11</v>
      </c>
      <c r="BI333" s="3">
        <v>6</v>
      </c>
      <c r="BJ333" s="3">
        <v>23</v>
      </c>
      <c r="BK333" s="3" t="s">
        <v>102</v>
      </c>
      <c r="BL333" s="3" t="s">
        <v>238</v>
      </c>
    </row>
    <row r="334" spans="1:64" ht="12.75" customHeight="1">
      <c r="A334" s="3">
        <v>372</v>
      </c>
      <c r="B334" s="3">
        <v>0</v>
      </c>
      <c r="C334" s="3">
        <v>0</v>
      </c>
      <c r="D334" s="3">
        <v>0</v>
      </c>
      <c r="E334" s="3">
        <v>0</v>
      </c>
      <c r="F334" s="3">
        <v>0</v>
      </c>
      <c r="G334" s="3">
        <v>0</v>
      </c>
      <c r="H334" s="3">
        <v>0</v>
      </c>
      <c r="I334" s="3">
        <v>0</v>
      </c>
      <c r="J334" s="3">
        <v>1117</v>
      </c>
      <c r="K334" s="3">
        <v>0</v>
      </c>
      <c r="L334" s="3">
        <v>0</v>
      </c>
      <c r="M334" s="3">
        <v>0</v>
      </c>
      <c r="N334" s="3">
        <v>0</v>
      </c>
      <c r="O334" s="3">
        <v>0</v>
      </c>
      <c r="P334" s="3">
        <v>0</v>
      </c>
      <c r="Q334" s="3">
        <v>0</v>
      </c>
      <c r="R334" s="3">
        <v>0</v>
      </c>
      <c r="S334" s="3">
        <v>0</v>
      </c>
      <c r="T334" s="3">
        <v>0</v>
      </c>
      <c r="U334" s="3">
        <v>0</v>
      </c>
      <c r="V334" s="3">
        <v>0</v>
      </c>
      <c r="W334" s="3">
        <v>0</v>
      </c>
      <c r="X334" s="3">
        <v>0</v>
      </c>
      <c r="Y334" s="3">
        <v>0</v>
      </c>
      <c r="Z334" s="3">
        <v>0</v>
      </c>
      <c r="AA334" s="3">
        <v>0</v>
      </c>
      <c r="AB334" s="3">
        <v>0</v>
      </c>
      <c r="AC334" s="3">
        <v>0</v>
      </c>
      <c r="AD334" s="3">
        <v>0</v>
      </c>
      <c r="AE334" s="4">
        <v>43696.778935185197</v>
      </c>
      <c r="AF334" s="4">
        <v>43696.778935185197</v>
      </c>
      <c r="AG334" s="3">
        <v>1</v>
      </c>
      <c r="AH334" s="3">
        <v>1</v>
      </c>
      <c r="AI334" s="3">
        <v>1</v>
      </c>
      <c r="AJ334" s="3"/>
      <c r="AK334" s="3">
        <v>0</v>
      </c>
      <c r="AL334" s="3">
        <v>0</v>
      </c>
      <c r="AM334" s="3">
        <v>0</v>
      </c>
      <c r="AN334" s="3">
        <v>0</v>
      </c>
      <c r="AO334" s="3">
        <v>0</v>
      </c>
      <c r="AP334" s="3">
        <v>0</v>
      </c>
      <c r="AQ334" s="3">
        <v>0</v>
      </c>
      <c r="AR334" s="3">
        <v>0</v>
      </c>
      <c r="AS334" s="3">
        <v>0</v>
      </c>
      <c r="AT334" s="3">
        <v>0</v>
      </c>
      <c r="AU334" s="3">
        <v>0</v>
      </c>
      <c r="AV334" s="3">
        <v>0</v>
      </c>
      <c r="AW334" s="3" t="s">
        <v>1107</v>
      </c>
      <c r="AX334" s="3">
        <v>1</v>
      </c>
      <c r="AY334" s="3">
        <v>0</v>
      </c>
      <c r="AZ334" s="3"/>
      <c r="BA334" s="3">
        <v>0</v>
      </c>
      <c r="BB334" s="3" t="s">
        <v>1108</v>
      </c>
      <c r="BC334" s="3">
        <v>612879</v>
      </c>
      <c r="BD334" s="3" t="s">
        <v>1109</v>
      </c>
      <c r="BE334" s="3" t="s">
        <v>1110</v>
      </c>
      <c r="BF334" s="3" t="s">
        <v>177</v>
      </c>
      <c r="BG334" s="3" t="s">
        <v>552</v>
      </c>
      <c r="BH334" s="3">
        <v>13</v>
      </c>
      <c r="BI334" s="3">
        <v>2</v>
      </c>
      <c r="BJ334" s="3">
        <v>10</v>
      </c>
      <c r="BK334" s="3" t="s">
        <v>331</v>
      </c>
      <c r="BL334" s="3" t="s">
        <v>304</v>
      </c>
    </row>
    <row r="335" spans="1:64" ht="12.75" customHeight="1">
      <c r="A335" s="3">
        <v>374</v>
      </c>
      <c r="B335" s="3">
        <v>0</v>
      </c>
      <c r="C335" s="3">
        <v>0</v>
      </c>
      <c r="D335" s="3">
        <v>0</v>
      </c>
      <c r="E335" s="3">
        <v>0</v>
      </c>
      <c r="F335" s="3">
        <v>0</v>
      </c>
      <c r="G335" s="3">
        <v>0</v>
      </c>
      <c r="H335" s="3">
        <v>0</v>
      </c>
      <c r="I335" s="3">
        <v>0</v>
      </c>
      <c r="J335" s="3">
        <v>662</v>
      </c>
      <c r="K335" s="3">
        <v>0</v>
      </c>
      <c r="L335" s="3">
        <v>0</v>
      </c>
      <c r="M335" s="3">
        <v>0</v>
      </c>
      <c r="N335" s="3">
        <v>0</v>
      </c>
      <c r="O335" s="3">
        <v>0</v>
      </c>
      <c r="P335" s="3">
        <v>0</v>
      </c>
      <c r="Q335" s="3">
        <v>0</v>
      </c>
      <c r="R335" s="3">
        <v>0</v>
      </c>
      <c r="S335" s="3">
        <v>0</v>
      </c>
      <c r="T335" s="3">
        <v>0</v>
      </c>
      <c r="U335" s="3">
        <v>0</v>
      </c>
      <c r="V335" s="3">
        <v>0</v>
      </c>
      <c r="W335" s="3">
        <v>0</v>
      </c>
      <c r="X335" s="3">
        <v>0</v>
      </c>
      <c r="Y335" s="3">
        <v>0</v>
      </c>
      <c r="Z335" s="3">
        <v>0</v>
      </c>
      <c r="AA335" s="3">
        <v>0</v>
      </c>
      <c r="AB335" s="3">
        <v>0</v>
      </c>
      <c r="AC335" s="3">
        <v>0</v>
      </c>
      <c r="AD335" s="3">
        <v>0</v>
      </c>
      <c r="AE335" s="4">
        <v>43696.803333333301</v>
      </c>
      <c r="AF335" s="4">
        <v>43696.803333333301</v>
      </c>
      <c r="AG335" s="3">
        <v>1</v>
      </c>
      <c r="AH335" s="3">
        <v>1</v>
      </c>
      <c r="AI335" s="3">
        <v>3</v>
      </c>
      <c r="AJ335" s="3" t="s">
        <v>104</v>
      </c>
      <c r="AK335" s="3">
        <v>5</v>
      </c>
      <c r="AL335" s="3">
        <v>5</v>
      </c>
      <c r="AM335" s="3">
        <v>1</v>
      </c>
      <c r="AN335" s="3">
        <v>0</v>
      </c>
      <c r="AO335" s="3">
        <v>0</v>
      </c>
      <c r="AP335" s="3">
        <v>0</v>
      </c>
      <c r="AQ335" s="3">
        <v>0</v>
      </c>
      <c r="AR335" s="3">
        <v>0</v>
      </c>
      <c r="AS335" s="3">
        <v>0</v>
      </c>
      <c r="AT335" s="3">
        <v>0</v>
      </c>
      <c r="AU335" s="3">
        <v>0</v>
      </c>
      <c r="AV335" s="3">
        <v>0</v>
      </c>
      <c r="AW335" s="3"/>
      <c r="AX335" s="3">
        <v>1</v>
      </c>
      <c r="AY335" s="3">
        <v>0</v>
      </c>
      <c r="AZ335" s="3"/>
      <c r="BA335" s="3">
        <v>0</v>
      </c>
      <c r="BB335" s="3" t="s">
        <v>1111</v>
      </c>
      <c r="BC335" s="3">
        <v>615605</v>
      </c>
      <c r="BD335" s="3" t="s">
        <v>124</v>
      </c>
      <c r="BE335" s="3" t="s">
        <v>1112</v>
      </c>
      <c r="BF335" s="3" t="s">
        <v>132</v>
      </c>
      <c r="BG335" s="3" t="s">
        <v>1064</v>
      </c>
      <c r="BH335" s="3">
        <v>13</v>
      </c>
      <c r="BI335" s="3">
        <v>5</v>
      </c>
      <c r="BJ335" s="3">
        <v>14</v>
      </c>
      <c r="BK335" s="3" t="s">
        <v>127</v>
      </c>
      <c r="BL335" s="3" t="s">
        <v>321</v>
      </c>
    </row>
    <row r="336" spans="1:64" ht="12.75" customHeight="1">
      <c r="A336" s="3">
        <v>248</v>
      </c>
      <c r="B336" s="3">
        <v>0</v>
      </c>
      <c r="C336" s="3">
        <v>0</v>
      </c>
      <c r="D336" s="3">
        <v>0</v>
      </c>
      <c r="E336" s="3">
        <v>0</v>
      </c>
      <c r="F336" s="3">
        <v>0</v>
      </c>
      <c r="G336" s="3">
        <v>0</v>
      </c>
      <c r="H336" s="3">
        <v>0</v>
      </c>
      <c r="I336" s="3">
        <v>0</v>
      </c>
      <c r="J336" s="3">
        <v>2209</v>
      </c>
      <c r="K336" s="3">
        <v>0</v>
      </c>
      <c r="L336" s="3">
        <v>0</v>
      </c>
      <c r="M336" s="3">
        <v>0</v>
      </c>
      <c r="N336" s="3">
        <v>0</v>
      </c>
      <c r="O336" s="3">
        <v>0</v>
      </c>
      <c r="P336" s="3">
        <v>0</v>
      </c>
      <c r="Q336" s="3">
        <v>0</v>
      </c>
      <c r="R336" s="3">
        <v>0</v>
      </c>
      <c r="S336" s="3">
        <v>0</v>
      </c>
      <c r="T336" s="3">
        <v>0</v>
      </c>
      <c r="U336" s="3">
        <v>0</v>
      </c>
      <c r="V336" s="3">
        <v>0</v>
      </c>
      <c r="W336" s="3">
        <v>0</v>
      </c>
      <c r="X336" s="3">
        <v>0</v>
      </c>
      <c r="Y336" s="3">
        <v>0</v>
      </c>
      <c r="Z336" s="3">
        <v>0</v>
      </c>
      <c r="AA336" s="3">
        <v>0</v>
      </c>
      <c r="AB336" s="3">
        <v>0</v>
      </c>
      <c r="AC336" s="3">
        <v>0</v>
      </c>
      <c r="AD336" s="3">
        <v>0</v>
      </c>
      <c r="AE336" s="4">
        <v>43696.808344907397</v>
      </c>
      <c r="AF336" s="4">
        <v>43696.808344907397</v>
      </c>
      <c r="AG336" s="3">
        <v>1</v>
      </c>
      <c r="AH336" s="3">
        <v>1</v>
      </c>
      <c r="AI336" s="3">
        <v>3</v>
      </c>
      <c r="AJ336" s="3" t="s">
        <v>359</v>
      </c>
      <c r="AK336" s="3">
        <v>5</v>
      </c>
      <c r="AL336" s="3">
        <v>0</v>
      </c>
      <c r="AM336" s="3">
        <v>0</v>
      </c>
      <c r="AN336" s="3">
        <v>0</v>
      </c>
      <c r="AO336" s="3">
        <v>0</v>
      </c>
      <c r="AP336" s="3">
        <v>0</v>
      </c>
      <c r="AQ336" s="3">
        <v>0</v>
      </c>
      <c r="AR336" s="3">
        <v>0</v>
      </c>
      <c r="AS336" s="3">
        <v>0</v>
      </c>
      <c r="AT336" s="3">
        <v>0</v>
      </c>
      <c r="AU336" s="3">
        <v>0</v>
      </c>
      <c r="AV336" s="3">
        <v>0</v>
      </c>
      <c r="AW336" s="3"/>
      <c r="AX336" s="3">
        <v>1</v>
      </c>
      <c r="AY336" s="3">
        <v>0</v>
      </c>
      <c r="AZ336" s="3"/>
      <c r="BA336" s="3">
        <v>0</v>
      </c>
      <c r="BB336" s="3" t="s">
        <v>1113</v>
      </c>
      <c r="BC336" s="3">
        <v>619158</v>
      </c>
      <c r="BD336" s="3" t="s">
        <v>304</v>
      </c>
      <c r="BE336" s="3" t="s">
        <v>1114</v>
      </c>
      <c r="BF336" s="3" t="s">
        <v>206</v>
      </c>
      <c r="BG336" s="3" t="s">
        <v>337</v>
      </c>
      <c r="BH336" s="3">
        <v>12</v>
      </c>
      <c r="BI336" s="3">
        <v>7</v>
      </c>
      <c r="BJ336" s="3">
        <v>5</v>
      </c>
      <c r="BK336" s="3" t="s">
        <v>127</v>
      </c>
      <c r="BL336" s="3" t="s">
        <v>134</v>
      </c>
    </row>
    <row r="337" spans="1:64" ht="12.75" customHeight="1">
      <c r="A337" s="3">
        <v>214</v>
      </c>
      <c r="B337" s="3">
        <v>0</v>
      </c>
      <c r="C337" s="3">
        <v>0</v>
      </c>
      <c r="D337" s="3">
        <v>0</v>
      </c>
      <c r="E337" s="3">
        <v>0</v>
      </c>
      <c r="F337" s="3">
        <v>0</v>
      </c>
      <c r="G337" s="3">
        <v>0</v>
      </c>
      <c r="H337" s="3">
        <v>0</v>
      </c>
      <c r="I337" s="3">
        <v>0</v>
      </c>
      <c r="J337" s="3">
        <v>1909</v>
      </c>
      <c r="K337" s="3">
        <v>0</v>
      </c>
      <c r="L337" s="3">
        <v>0</v>
      </c>
      <c r="M337" s="3">
        <v>0</v>
      </c>
      <c r="N337" s="3">
        <v>0</v>
      </c>
      <c r="O337" s="3">
        <v>0</v>
      </c>
      <c r="P337" s="3">
        <v>0</v>
      </c>
      <c r="Q337" s="3">
        <v>0</v>
      </c>
      <c r="R337" s="3">
        <v>0</v>
      </c>
      <c r="S337" s="3">
        <v>0</v>
      </c>
      <c r="T337" s="3">
        <v>0</v>
      </c>
      <c r="U337" s="3">
        <v>0</v>
      </c>
      <c r="V337" s="3">
        <v>0</v>
      </c>
      <c r="W337" s="3">
        <v>0</v>
      </c>
      <c r="X337" s="3">
        <v>0</v>
      </c>
      <c r="Y337" s="3">
        <v>0</v>
      </c>
      <c r="Z337" s="3">
        <v>0</v>
      </c>
      <c r="AA337" s="3">
        <v>0</v>
      </c>
      <c r="AB337" s="3">
        <v>0</v>
      </c>
      <c r="AC337" s="3">
        <v>0</v>
      </c>
      <c r="AD337" s="3">
        <v>0</v>
      </c>
      <c r="AE337" s="4">
        <v>43696.824884259302</v>
      </c>
      <c r="AF337" s="4">
        <v>43696.824884259302</v>
      </c>
      <c r="AG337" s="3">
        <v>1</v>
      </c>
      <c r="AH337" s="3">
        <v>1</v>
      </c>
      <c r="AI337" s="3">
        <v>1</v>
      </c>
      <c r="AJ337" s="3" t="s">
        <v>104</v>
      </c>
      <c r="AK337" s="3">
        <v>5</v>
      </c>
      <c r="AL337" s="3">
        <v>5</v>
      </c>
      <c r="AM337" s="3">
        <v>1</v>
      </c>
      <c r="AN337" s="3">
        <v>0</v>
      </c>
      <c r="AO337" s="3">
        <v>0</v>
      </c>
      <c r="AP337" s="3">
        <v>0</v>
      </c>
      <c r="AQ337" s="3">
        <v>0</v>
      </c>
      <c r="AR337" s="3">
        <v>0</v>
      </c>
      <c r="AS337" s="3">
        <v>0</v>
      </c>
      <c r="AT337" s="3">
        <v>0</v>
      </c>
      <c r="AU337" s="3">
        <v>0</v>
      </c>
      <c r="AV337" s="3">
        <v>0</v>
      </c>
      <c r="AW337" s="3"/>
      <c r="AX337" s="3">
        <v>1</v>
      </c>
      <c r="AY337" s="3">
        <v>0</v>
      </c>
      <c r="AZ337" s="3"/>
      <c r="BA337" s="3">
        <v>0</v>
      </c>
      <c r="BB337" s="3"/>
      <c r="BC337" s="3">
        <v>211093</v>
      </c>
      <c r="BD337" s="3" t="s">
        <v>500</v>
      </c>
      <c r="BE337" s="3" t="s">
        <v>1115</v>
      </c>
      <c r="BF337" s="3" t="s">
        <v>132</v>
      </c>
      <c r="BG337" s="3" t="s">
        <v>337</v>
      </c>
      <c r="BH337" s="3">
        <v>14</v>
      </c>
      <c r="BI337" s="3">
        <v>2</v>
      </c>
      <c r="BJ337" s="3">
        <v>9</v>
      </c>
      <c r="BK337" s="3" t="s">
        <v>172</v>
      </c>
      <c r="BL337" s="3" t="s">
        <v>124</v>
      </c>
    </row>
    <row r="338" spans="1:64" ht="12.75" customHeight="1">
      <c r="A338" s="3">
        <v>377</v>
      </c>
      <c r="B338" s="3">
        <v>0</v>
      </c>
      <c r="C338" s="3">
        <v>2</v>
      </c>
      <c r="D338" s="3">
        <v>5</v>
      </c>
      <c r="E338" s="3">
        <v>0</v>
      </c>
      <c r="F338" s="3">
        <v>0</v>
      </c>
      <c r="G338" s="3">
        <v>0</v>
      </c>
      <c r="H338" s="3">
        <v>0</v>
      </c>
      <c r="I338" s="3">
        <v>0</v>
      </c>
      <c r="J338" s="3">
        <v>2175</v>
      </c>
      <c r="K338" s="3">
        <v>0</v>
      </c>
      <c r="L338" s="3">
        <v>0</v>
      </c>
      <c r="M338" s="3">
        <v>0</v>
      </c>
      <c r="N338" s="3">
        <v>0</v>
      </c>
      <c r="O338" s="3">
        <v>0</v>
      </c>
      <c r="P338" s="3">
        <v>0</v>
      </c>
      <c r="Q338" s="3">
        <v>0</v>
      </c>
      <c r="R338" s="3">
        <v>0</v>
      </c>
      <c r="S338" s="3">
        <v>0</v>
      </c>
      <c r="T338" s="3">
        <v>0</v>
      </c>
      <c r="U338" s="3">
        <v>0</v>
      </c>
      <c r="V338" s="3">
        <v>0</v>
      </c>
      <c r="W338" s="3">
        <v>0</v>
      </c>
      <c r="X338" s="3">
        <v>0</v>
      </c>
      <c r="Y338" s="3">
        <v>0</v>
      </c>
      <c r="Z338" s="3">
        <v>0</v>
      </c>
      <c r="AA338" s="3">
        <v>0</v>
      </c>
      <c r="AB338" s="3">
        <v>0</v>
      </c>
      <c r="AC338" s="3">
        <v>0</v>
      </c>
      <c r="AD338" s="3">
        <v>0</v>
      </c>
      <c r="AE338" s="4">
        <v>43696.842685185198</v>
      </c>
      <c r="AF338" s="4">
        <v>43696.842685185198</v>
      </c>
      <c r="AG338" s="3">
        <v>1</v>
      </c>
      <c r="AH338" s="3">
        <v>1</v>
      </c>
      <c r="AI338" s="3">
        <v>1</v>
      </c>
      <c r="AJ338" s="3" t="s">
        <v>104</v>
      </c>
      <c r="AK338" s="3">
        <v>5</v>
      </c>
      <c r="AL338" s="3">
        <v>5</v>
      </c>
      <c r="AM338" s="3">
        <v>0</v>
      </c>
      <c r="AN338" s="3">
        <v>0</v>
      </c>
      <c r="AO338" s="3">
        <v>0</v>
      </c>
      <c r="AP338" s="3">
        <v>0</v>
      </c>
      <c r="AQ338" s="3">
        <v>0</v>
      </c>
      <c r="AR338" s="3">
        <v>0</v>
      </c>
      <c r="AS338" s="3">
        <v>0</v>
      </c>
      <c r="AT338" s="3">
        <v>0</v>
      </c>
      <c r="AU338" s="3">
        <v>0</v>
      </c>
      <c r="AV338" s="3">
        <v>0</v>
      </c>
      <c r="AW338" s="3"/>
      <c r="AX338" s="3">
        <v>1</v>
      </c>
      <c r="AY338" s="3">
        <v>0</v>
      </c>
      <c r="AZ338" s="3"/>
      <c r="BA338" s="3">
        <v>0</v>
      </c>
      <c r="BB338" s="3" t="s">
        <v>1116</v>
      </c>
      <c r="BC338" s="3">
        <v>611316</v>
      </c>
      <c r="BD338" s="3" t="s">
        <v>124</v>
      </c>
      <c r="BE338" s="3" t="s">
        <v>1117</v>
      </c>
      <c r="BF338" s="3" t="s">
        <v>100</v>
      </c>
      <c r="BG338" s="3" t="s">
        <v>337</v>
      </c>
      <c r="BH338" s="3">
        <v>15</v>
      </c>
      <c r="BI338" s="3">
        <v>11</v>
      </c>
      <c r="BJ338" s="3">
        <v>11</v>
      </c>
      <c r="BK338" s="3" t="s">
        <v>127</v>
      </c>
      <c r="BL338" s="3" t="s">
        <v>130</v>
      </c>
    </row>
    <row r="339" spans="1:64" ht="12.75" customHeight="1">
      <c r="A339" s="3">
        <v>319</v>
      </c>
      <c r="B339" s="3">
        <v>0</v>
      </c>
      <c r="C339" s="3">
        <v>0</v>
      </c>
      <c r="D339" s="3">
        <v>0</v>
      </c>
      <c r="E339" s="3">
        <v>0</v>
      </c>
      <c r="F339" s="3">
        <v>0</v>
      </c>
      <c r="G339" s="3">
        <v>0</v>
      </c>
      <c r="H339" s="3">
        <v>0</v>
      </c>
      <c r="I339" s="3">
        <v>0</v>
      </c>
      <c r="J339" s="3">
        <v>2170</v>
      </c>
      <c r="K339" s="3">
        <v>0</v>
      </c>
      <c r="L339" s="3">
        <v>0</v>
      </c>
      <c r="M339" s="3">
        <v>0</v>
      </c>
      <c r="N339" s="3">
        <v>0</v>
      </c>
      <c r="O339" s="3">
        <v>0</v>
      </c>
      <c r="P339" s="3">
        <v>0</v>
      </c>
      <c r="Q339" s="3">
        <v>0</v>
      </c>
      <c r="R339" s="3">
        <v>0</v>
      </c>
      <c r="S339" s="3">
        <v>0</v>
      </c>
      <c r="T339" s="3">
        <v>0</v>
      </c>
      <c r="U339" s="3">
        <v>0</v>
      </c>
      <c r="V339" s="3">
        <v>0</v>
      </c>
      <c r="W339" s="3">
        <v>0</v>
      </c>
      <c r="X339" s="3">
        <v>0</v>
      </c>
      <c r="Y339" s="3">
        <v>0</v>
      </c>
      <c r="Z339" s="3">
        <v>0</v>
      </c>
      <c r="AA339" s="3">
        <v>0</v>
      </c>
      <c r="AB339" s="3">
        <v>0</v>
      </c>
      <c r="AC339" s="3">
        <v>0</v>
      </c>
      <c r="AD339" s="3">
        <v>0</v>
      </c>
      <c r="AE339" s="4">
        <v>43696.843009259297</v>
      </c>
      <c r="AF339" s="4">
        <v>43696.843009259297</v>
      </c>
      <c r="AG339" s="3">
        <v>1</v>
      </c>
      <c r="AH339" s="3">
        <v>1</v>
      </c>
      <c r="AI339" s="3">
        <v>2</v>
      </c>
      <c r="AJ339" s="3" t="s">
        <v>104</v>
      </c>
      <c r="AK339" s="3">
        <v>5</v>
      </c>
      <c r="AL339" s="3">
        <v>5</v>
      </c>
      <c r="AM339" s="3">
        <v>0</v>
      </c>
      <c r="AN339" s="3">
        <v>0</v>
      </c>
      <c r="AO339" s="3">
        <v>0</v>
      </c>
      <c r="AP339" s="3">
        <v>0</v>
      </c>
      <c r="AQ339" s="3">
        <v>0</v>
      </c>
      <c r="AR339" s="3">
        <v>0</v>
      </c>
      <c r="AS339" s="3">
        <v>0</v>
      </c>
      <c r="AT339" s="3">
        <v>0</v>
      </c>
      <c r="AU339" s="3">
        <v>0</v>
      </c>
      <c r="AV339" s="3">
        <v>0</v>
      </c>
      <c r="AW339" s="3"/>
      <c r="AX339" s="3">
        <v>1</v>
      </c>
      <c r="AY339" s="3">
        <v>0</v>
      </c>
      <c r="AZ339" s="3"/>
      <c r="BA339" s="3">
        <v>0</v>
      </c>
      <c r="BB339" s="3" t="s">
        <v>1118</v>
      </c>
      <c r="BC339" s="3">
        <v>219060</v>
      </c>
      <c r="BD339" s="3" t="s">
        <v>124</v>
      </c>
      <c r="BE339" s="3" t="s">
        <v>1119</v>
      </c>
      <c r="BF339" s="3" t="s">
        <v>100</v>
      </c>
      <c r="BG339" s="3" t="s">
        <v>337</v>
      </c>
      <c r="BH339" s="3">
        <v>12</v>
      </c>
      <c r="BI339" s="3">
        <v>0</v>
      </c>
      <c r="BJ339" s="3">
        <v>15</v>
      </c>
      <c r="BK339" s="3" t="s">
        <v>425</v>
      </c>
      <c r="BL339" s="3" t="s">
        <v>149</v>
      </c>
    </row>
    <row r="340" spans="1:64" ht="12.75" customHeight="1">
      <c r="A340" s="3">
        <v>378</v>
      </c>
      <c r="B340" s="3">
        <v>0</v>
      </c>
      <c r="C340" s="3">
        <v>0</v>
      </c>
      <c r="D340" s="3">
        <v>0</v>
      </c>
      <c r="E340" s="3">
        <v>0</v>
      </c>
      <c r="F340" s="3">
        <v>0</v>
      </c>
      <c r="G340" s="3">
        <v>0</v>
      </c>
      <c r="H340" s="3">
        <v>0</v>
      </c>
      <c r="I340" s="3">
        <v>0</v>
      </c>
      <c r="J340" s="3">
        <v>1021</v>
      </c>
      <c r="K340" s="3">
        <v>0</v>
      </c>
      <c r="L340" s="3">
        <v>0</v>
      </c>
      <c r="M340" s="3">
        <v>0</v>
      </c>
      <c r="N340" s="3">
        <v>0</v>
      </c>
      <c r="O340" s="3">
        <v>0</v>
      </c>
      <c r="P340" s="3">
        <v>0</v>
      </c>
      <c r="Q340" s="3">
        <v>0</v>
      </c>
      <c r="R340" s="3">
        <v>0</v>
      </c>
      <c r="S340" s="3">
        <v>0</v>
      </c>
      <c r="T340" s="3">
        <v>0</v>
      </c>
      <c r="U340" s="3">
        <v>0</v>
      </c>
      <c r="V340" s="3">
        <v>0</v>
      </c>
      <c r="W340" s="3">
        <v>0</v>
      </c>
      <c r="X340" s="3">
        <v>0</v>
      </c>
      <c r="Y340" s="3">
        <v>0</v>
      </c>
      <c r="Z340" s="3">
        <v>0</v>
      </c>
      <c r="AA340" s="3">
        <v>0</v>
      </c>
      <c r="AB340" s="3">
        <v>0</v>
      </c>
      <c r="AC340" s="3">
        <v>0</v>
      </c>
      <c r="AD340" s="3">
        <v>0</v>
      </c>
      <c r="AE340" s="4">
        <v>43696.888865740701</v>
      </c>
      <c r="AF340" s="4">
        <v>43696.888865740701</v>
      </c>
      <c r="AG340" s="3">
        <v>1</v>
      </c>
      <c r="AH340" s="3">
        <v>1</v>
      </c>
      <c r="AI340" s="3">
        <v>1</v>
      </c>
      <c r="AJ340" s="3" t="s">
        <v>1120</v>
      </c>
      <c r="AK340" s="3">
        <v>5</v>
      </c>
      <c r="AL340" s="3">
        <v>0</v>
      </c>
      <c r="AM340" s="3">
        <v>1</v>
      </c>
      <c r="AN340" s="3">
        <v>0</v>
      </c>
      <c r="AO340" s="3">
        <v>0</v>
      </c>
      <c r="AP340" s="3">
        <v>0</v>
      </c>
      <c r="AQ340" s="3">
        <v>0</v>
      </c>
      <c r="AR340" s="3">
        <v>0</v>
      </c>
      <c r="AS340" s="3">
        <v>0</v>
      </c>
      <c r="AT340" s="3">
        <v>0</v>
      </c>
      <c r="AU340" s="3">
        <v>0</v>
      </c>
      <c r="AV340" s="3">
        <v>0</v>
      </c>
      <c r="AW340" s="3"/>
      <c r="AX340" s="3">
        <v>1</v>
      </c>
      <c r="AY340" s="3">
        <v>0</v>
      </c>
      <c r="AZ340" s="3"/>
      <c r="BA340" s="3">
        <v>0</v>
      </c>
      <c r="BB340" s="3"/>
      <c r="BC340" s="3">
        <v>615344</v>
      </c>
      <c r="BD340" s="3" t="s">
        <v>284</v>
      </c>
      <c r="BE340" s="3" t="s">
        <v>1121</v>
      </c>
      <c r="BF340" s="3" t="s">
        <v>100</v>
      </c>
      <c r="BG340" s="3" t="s">
        <v>683</v>
      </c>
      <c r="BH340" s="3">
        <v>14</v>
      </c>
      <c r="BI340" s="3">
        <v>2</v>
      </c>
      <c r="BJ340" s="3">
        <v>27</v>
      </c>
      <c r="BK340" s="3" t="s">
        <v>127</v>
      </c>
      <c r="BL340" s="3" t="s">
        <v>784</v>
      </c>
    </row>
    <row r="341" spans="1:64" ht="12.75" customHeight="1">
      <c r="A341" s="3">
        <v>380</v>
      </c>
      <c r="B341" s="3">
        <v>0</v>
      </c>
      <c r="C341" s="3">
        <v>0</v>
      </c>
      <c r="D341" s="3">
        <v>0</v>
      </c>
      <c r="E341" s="3">
        <v>0</v>
      </c>
      <c r="F341" s="3">
        <v>0</v>
      </c>
      <c r="G341" s="3">
        <v>0</v>
      </c>
      <c r="H341" s="3">
        <v>0</v>
      </c>
      <c r="I341" s="3">
        <v>0</v>
      </c>
      <c r="J341" s="3">
        <v>682</v>
      </c>
      <c r="K341" s="3">
        <v>0</v>
      </c>
      <c r="L341" s="3">
        <v>0</v>
      </c>
      <c r="M341" s="3">
        <v>0</v>
      </c>
      <c r="N341" s="3">
        <v>0</v>
      </c>
      <c r="O341" s="3">
        <v>0</v>
      </c>
      <c r="P341" s="3">
        <v>0</v>
      </c>
      <c r="Q341" s="3">
        <v>0</v>
      </c>
      <c r="R341" s="3">
        <v>0</v>
      </c>
      <c r="S341" s="3">
        <v>0</v>
      </c>
      <c r="T341" s="3">
        <v>0</v>
      </c>
      <c r="U341" s="3">
        <v>0</v>
      </c>
      <c r="V341" s="3">
        <v>0</v>
      </c>
      <c r="W341" s="3">
        <v>0</v>
      </c>
      <c r="X341" s="3">
        <v>0</v>
      </c>
      <c r="Y341" s="3">
        <v>0</v>
      </c>
      <c r="Z341" s="3">
        <v>0</v>
      </c>
      <c r="AA341" s="3">
        <v>0</v>
      </c>
      <c r="AB341" s="3">
        <v>0</v>
      </c>
      <c r="AC341" s="3">
        <v>0</v>
      </c>
      <c r="AD341" s="3">
        <v>0</v>
      </c>
      <c r="AE341" s="4">
        <v>43696.910648148201</v>
      </c>
      <c r="AF341" s="4">
        <v>43696.910648148201</v>
      </c>
      <c r="AG341" s="3">
        <v>1</v>
      </c>
      <c r="AH341" s="3">
        <v>1</v>
      </c>
      <c r="AI341" s="3">
        <v>1</v>
      </c>
      <c r="AJ341" s="3" t="s">
        <v>104</v>
      </c>
      <c r="AK341" s="3">
        <v>5</v>
      </c>
      <c r="AL341" s="3">
        <v>5</v>
      </c>
      <c r="AM341" s="3">
        <v>0</v>
      </c>
      <c r="AN341" s="3">
        <v>0</v>
      </c>
      <c r="AO341" s="3">
        <v>0</v>
      </c>
      <c r="AP341" s="3">
        <v>0</v>
      </c>
      <c r="AQ341" s="3">
        <v>0</v>
      </c>
      <c r="AR341" s="3">
        <v>0</v>
      </c>
      <c r="AS341" s="3">
        <v>0</v>
      </c>
      <c r="AT341" s="3">
        <v>0</v>
      </c>
      <c r="AU341" s="3">
        <v>0</v>
      </c>
      <c r="AV341" s="3">
        <v>0</v>
      </c>
      <c r="AW341" s="3"/>
      <c r="AX341" s="3">
        <v>1</v>
      </c>
      <c r="AY341" s="3">
        <v>0</v>
      </c>
      <c r="AZ341" s="3"/>
      <c r="BA341" s="3">
        <v>0</v>
      </c>
      <c r="BB341" s="3" t="s">
        <v>1122</v>
      </c>
      <c r="BC341" s="3">
        <v>608065</v>
      </c>
      <c r="BD341" s="3" t="s">
        <v>451</v>
      </c>
      <c r="BE341" s="3" t="s">
        <v>1123</v>
      </c>
      <c r="BF341" s="3" t="s">
        <v>132</v>
      </c>
      <c r="BG341" s="3" t="s">
        <v>864</v>
      </c>
      <c r="BH341" s="3">
        <v>24</v>
      </c>
      <c r="BI341" s="3">
        <v>10</v>
      </c>
      <c r="BJ341" s="3">
        <v>23</v>
      </c>
      <c r="BK341" s="3" t="s">
        <v>127</v>
      </c>
      <c r="BL341" s="3" t="s">
        <v>929</v>
      </c>
    </row>
    <row r="342" spans="1:64" ht="12.75" customHeight="1">
      <c r="A342" s="3">
        <v>359</v>
      </c>
      <c r="B342" s="3">
        <v>0</v>
      </c>
      <c r="C342" s="3">
        <v>0</v>
      </c>
      <c r="D342" s="3">
        <v>0</v>
      </c>
      <c r="E342" s="3">
        <v>0</v>
      </c>
      <c r="F342" s="3">
        <v>0</v>
      </c>
      <c r="G342" s="3">
        <v>0</v>
      </c>
      <c r="H342" s="3">
        <v>0</v>
      </c>
      <c r="I342" s="3">
        <v>0</v>
      </c>
      <c r="J342" s="3">
        <v>1675</v>
      </c>
      <c r="K342" s="3">
        <v>0</v>
      </c>
      <c r="L342" s="3">
        <v>0</v>
      </c>
      <c r="M342" s="3">
        <v>0</v>
      </c>
      <c r="N342" s="3">
        <v>0</v>
      </c>
      <c r="O342" s="3">
        <v>0</v>
      </c>
      <c r="P342" s="3">
        <v>0</v>
      </c>
      <c r="Q342" s="3">
        <v>0</v>
      </c>
      <c r="R342" s="3">
        <v>0</v>
      </c>
      <c r="S342" s="3">
        <v>0</v>
      </c>
      <c r="T342" s="3">
        <v>0</v>
      </c>
      <c r="U342" s="3">
        <v>0</v>
      </c>
      <c r="V342" s="3">
        <v>0</v>
      </c>
      <c r="W342" s="3">
        <v>0</v>
      </c>
      <c r="X342" s="3">
        <v>0</v>
      </c>
      <c r="Y342" s="3">
        <v>0</v>
      </c>
      <c r="Z342" s="3">
        <v>0</v>
      </c>
      <c r="AA342" s="3">
        <v>0</v>
      </c>
      <c r="AB342" s="3">
        <v>0</v>
      </c>
      <c r="AC342" s="3">
        <v>0</v>
      </c>
      <c r="AD342" s="3">
        <v>0</v>
      </c>
      <c r="AE342" s="4">
        <v>43696.912928240701</v>
      </c>
      <c r="AF342" s="4">
        <v>43696.912928240701</v>
      </c>
      <c r="AG342" s="3">
        <v>1</v>
      </c>
      <c r="AH342" s="3">
        <v>1</v>
      </c>
      <c r="AI342" s="3">
        <v>2</v>
      </c>
      <c r="AJ342" s="3" t="s">
        <v>104</v>
      </c>
      <c r="AK342" s="3">
        <v>5</v>
      </c>
      <c r="AL342" s="3">
        <v>5</v>
      </c>
      <c r="AM342" s="3">
        <v>0</v>
      </c>
      <c r="AN342" s="3">
        <v>0</v>
      </c>
      <c r="AO342" s="3">
        <v>0</v>
      </c>
      <c r="AP342" s="3">
        <v>0</v>
      </c>
      <c r="AQ342" s="3">
        <v>0</v>
      </c>
      <c r="AR342" s="3">
        <v>0</v>
      </c>
      <c r="AS342" s="3">
        <v>0</v>
      </c>
      <c r="AT342" s="3">
        <v>0</v>
      </c>
      <c r="AU342" s="3">
        <v>0</v>
      </c>
      <c r="AV342" s="3">
        <v>0</v>
      </c>
      <c r="AW342" s="3"/>
      <c r="AX342" s="3">
        <v>1</v>
      </c>
      <c r="AY342" s="3">
        <v>0</v>
      </c>
      <c r="AZ342" s="3"/>
      <c r="BA342" s="3">
        <v>0</v>
      </c>
      <c r="BB342" s="3" t="s">
        <v>1124</v>
      </c>
      <c r="BC342" s="3">
        <v>612762</v>
      </c>
      <c r="BD342" s="3" t="s">
        <v>304</v>
      </c>
      <c r="BE342" s="3" t="s">
        <v>922</v>
      </c>
      <c r="BF342" s="3" t="s">
        <v>219</v>
      </c>
      <c r="BG342" s="3" t="s">
        <v>1125</v>
      </c>
      <c r="BH342" s="3">
        <v>13</v>
      </c>
      <c r="BI342" s="3">
        <v>8</v>
      </c>
      <c r="BJ342" s="3">
        <v>22</v>
      </c>
      <c r="BK342" s="3" t="s">
        <v>127</v>
      </c>
      <c r="BL342" s="3" t="s">
        <v>1126</v>
      </c>
    </row>
    <row r="343" spans="1:64" ht="12.75" customHeight="1">
      <c r="A343" s="3">
        <v>325</v>
      </c>
      <c r="B343" s="3">
        <v>0</v>
      </c>
      <c r="C343" s="3">
        <v>0</v>
      </c>
      <c r="D343" s="3">
        <v>0</v>
      </c>
      <c r="E343" s="3">
        <v>0</v>
      </c>
      <c r="F343" s="3">
        <v>0</v>
      </c>
      <c r="G343" s="3">
        <v>0</v>
      </c>
      <c r="H343" s="3">
        <v>1</v>
      </c>
      <c r="I343" s="3">
        <v>5</v>
      </c>
      <c r="J343" s="3">
        <v>1442</v>
      </c>
      <c r="K343" s="3">
        <v>0</v>
      </c>
      <c r="L343" s="3">
        <v>0</v>
      </c>
      <c r="M343" s="3">
        <v>0</v>
      </c>
      <c r="N343" s="3">
        <v>0</v>
      </c>
      <c r="O343" s="3">
        <v>0</v>
      </c>
      <c r="P343" s="3">
        <v>0</v>
      </c>
      <c r="Q343" s="3">
        <v>0</v>
      </c>
      <c r="R343" s="3">
        <v>0</v>
      </c>
      <c r="S343" s="3">
        <v>0</v>
      </c>
      <c r="T343" s="3">
        <v>0</v>
      </c>
      <c r="U343" s="3">
        <v>0</v>
      </c>
      <c r="V343" s="3">
        <v>0</v>
      </c>
      <c r="W343" s="3">
        <v>0</v>
      </c>
      <c r="X343" s="3">
        <v>0</v>
      </c>
      <c r="Y343" s="3">
        <v>0</v>
      </c>
      <c r="Z343" s="3">
        <v>0</v>
      </c>
      <c r="AA343" s="3">
        <v>0</v>
      </c>
      <c r="AB343" s="3">
        <v>0</v>
      </c>
      <c r="AC343" s="3">
        <v>0</v>
      </c>
      <c r="AD343" s="3">
        <v>0</v>
      </c>
      <c r="AE343" s="4">
        <v>43696.9129398148</v>
      </c>
      <c r="AF343" s="4">
        <v>43696.9129398148</v>
      </c>
      <c r="AG343" s="3">
        <v>1</v>
      </c>
      <c r="AH343" s="3">
        <v>1</v>
      </c>
      <c r="AI343" s="3">
        <v>2</v>
      </c>
      <c r="AJ343" s="3" t="s">
        <v>104</v>
      </c>
      <c r="AK343" s="3">
        <v>5</v>
      </c>
      <c r="AL343" s="3">
        <v>5</v>
      </c>
      <c r="AM343" s="3">
        <v>1</v>
      </c>
      <c r="AN343" s="3">
        <v>0</v>
      </c>
      <c r="AO343" s="3">
        <v>0</v>
      </c>
      <c r="AP343" s="3">
        <v>0</v>
      </c>
      <c r="AQ343" s="3">
        <v>0</v>
      </c>
      <c r="AR343" s="3">
        <v>0</v>
      </c>
      <c r="AS343" s="3">
        <v>0</v>
      </c>
      <c r="AT343" s="3">
        <v>0</v>
      </c>
      <c r="AU343" s="3">
        <v>0</v>
      </c>
      <c r="AV343" s="3">
        <v>0</v>
      </c>
      <c r="AW343" s="3" t="s">
        <v>1127</v>
      </c>
      <c r="AX343" s="3">
        <v>1</v>
      </c>
      <c r="AY343" s="3">
        <v>0</v>
      </c>
      <c r="AZ343" s="3"/>
      <c r="BA343" s="3">
        <v>0</v>
      </c>
      <c r="BB343" s="3"/>
      <c r="BC343" s="3">
        <v>205493</v>
      </c>
      <c r="BD343" s="3" t="s">
        <v>1128</v>
      </c>
      <c r="BE343" s="3" t="s">
        <v>1129</v>
      </c>
      <c r="BF343" s="3" t="s">
        <v>551</v>
      </c>
      <c r="BG343" s="3" t="s">
        <v>1130</v>
      </c>
      <c r="BH343" s="3">
        <v>15</v>
      </c>
      <c r="BI343" s="3">
        <v>8</v>
      </c>
      <c r="BJ343" s="3">
        <v>15</v>
      </c>
      <c r="BK343" s="3" t="s">
        <v>172</v>
      </c>
      <c r="BL343" s="3" t="s">
        <v>1028</v>
      </c>
    </row>
    <row r="344" spans="1:64" ht="12.75" customHeight="1">
      <c r="A344" s="3">
        <v>382</v>
      </c>
      <c r="B344" s="3">
        <v>0</v>
      </c>
      <c r="C344" s="3">
        <v>0</v>
      </c>
      <c r="D344" s="3">
        <v>0</v>
      </c>
      <c r="E344" s="3">
        <v>0</v>
      </c>
      <c r="F344" s="3">
        <v>0</v>
      </c>
      <c r="G344" s="3">
        <v>0</v>
      </c>
      <c r="H344" s="3">
        <v>0</v>
      </c>
      <c r="I344" s="3">
        <v>0</v>
      </c>
      <c r="J344" s="3">
        <v>1908</v>
      </c>
      <c r="K344" s="3">
        <v>0</v>
      </c>
      <c r="L344" s="3">
        <v>0</v>
      </c>
      <c r="M344" s="3">
        <v>0</v>
      </c>
      <c r="N344" s="3">
        <v>0</v>
      </c>
      <c r="O344" s="3">
        <v>0</v>
      </c>
      <c r="P344" s="3">
        <v>0</v>
      </c>
      <c r="Q344" s="3">
        <v>0</v>
      </c>
      <c r="R344" s="3">
        <v>0</v>
      </c>
      <c r="S344" s="3">
        <v>0</v>
      </c>
      <c r="T344" s="3">
        <v>0</v>
      </c>
      <c r="U344" s="3">
        <v>0</v>
      </c>
      <c r="V344" s="3">
        <v>0</v>
      </c>
      <c r="W344" s="3">
        <v>0</v>
      </c>
      <c r="X344" s="3">
        <v>0</v>
      </c>
      <c r="Y344" s="3">
        <v>0</v>
      </c>
      <c r="Z344" s="3">
        <v>0</v>
      </c>
      <c r="AA344" s="3">
        <v>0</v>
      </c>
      <c r="AB344" s="3">
        <v>0</v>
      </c>
      <c r="AC344" s="3">
        <v>0</v>
      </c>
      <c r="AD344" s="3">
        <v>0</v>
      </c>
      <c r="AE344" s="4">
        <v>43696.938078703701</v>
      </c>
      <c r="AF344" s="4">
        <v>43696.938078703701</v>
      </c>
      <c r="AG344" s="3">
        <v>1</v>
      </c>
      <c r="AH344" s="3">
        <v>0</v>
      </c>
      <c r="AI344" s="3">
        <v>0</v>
      </c>
      <c r="AJ344" s="3" t="s">
        <v>104</v>
      </c>
      <c r="AK344" s="3">
        <v>5</v>
      </c>
      <c r="AL344" s="3">
        <v>0</v>
      </c>
      <c r="AM344" s="3">
        <v>1</v>
      </c>
      <c r="AN344" s="3">
        <v>0</v>
      </c>
      <c r="AO344" s="3">
        <v>0</v>
      </c>
      <c r="AP344" s="3">
        <v>0</v>
      </c>
      <c r="AQ344" s="3">
        <v>0</v>
      </c>
      <c r="AR344" s="3">
        <v>0</v>
      </c>
      <c r="AS344" s="3">
        <v>0</v>
      </c>
      <c r="AT344" s="3">
        <v>0</v>
      </c>
      <c r="AU344" s="3">
        <v>0</v>
      </c>
      <c r="AV344" s="3">
        <v>0</v>
      </c>
      <c r="AW344" s="3"/>
      <c r="AX344" s="3">
        <v>1</v>
      </c>
      <c r="AY344" s="3">
        <v>0</v>
      </c>
      <c r="AZ344" s="3"/>
      <c r="BA344" s="3">
        <v>0</v>
      </c>
      <c r="BB344" s="3"/>
      <c r="BC344" s="3">
        <v>621827</v>
      </c>
      <c r="BD344" s="3" t="s">
        <v>193</v>
      </c>
      <c r="BE344" s="3" t="s">
        <v>1131</v>
      </c>
      <c r="BF344" s="3" t="s">
        <v>219</v>
      </c>
      <c r="BG344" s="3" t="s">
        <v>147</v>
      </c>
      <c r="BH344" s="3">
        <v>11</v>
      </c>
      <c r="BI344" s="3">
        <v>6</v>
      </c>
      <c r="BJ344" s="3">
        <v>23</v>
      </c>
      <c r="BK344" s="3" t="s">
        <v>102</v>
      </c>
      <c r="BL344" s="3" t="s">
        <v>612</v>
      </c>
    </row>
    <row r="345" spans="1:64" ht="12.75" customHeight="1">
      <c r="A345" s="3">
        <v>344</v>
      </c>
      <c r="B345" s="3">
        <v>0</v>
      </c>
      <c r="C345" s="3">
        <v>0</v>
      </c>
      <c r="D345" s="3">
        <v>0</v>
      </c>
      <c r="E345" s="3">
        <v>0</v>
      </c>
      <c r="F345" s="3">
        <v>0</v>
      </c>
      <c r="G345" s="3">
        <v>0</v>
      </c>
      <c r="H345" s="3">
        <v>0</v>
      </c>
      <c r="I345" s="3">
        <v>0</v>
      </c>
      <c r="J345" s="3">
        <v>2129</v>
      </c>
      <c r="K345" s="3">
        <v>0</v>
      </c>
      <c r="L345" s="3">
        <v>0</v>
      </c>
      <c r="M345" s="3">
        <v>0</v>
      </c>
      <c r="N345" s="3">
        <v>0</v>
      </c>
      <c r="O345" s="3">
        <v>0</v>
      </c>
      <c r="P345" s="3">
        <v>0</v>
      </c>
      <c r="Q345" s="3">
        <v>0</v>
      </c>
      <c r="R345" s="3">
        <v>0</v>
      </c>
      <c r="S345" s="3">
        <v>0</v>
      </c>
      <c r="T345" s="3">
        <v>0</v>
      </c>
      <c r="U345" s="3">
        <v>0</v>
      </c>
      <c r="V345" s="3">
        <v>0</v>
      </c>
      <c r="W345" s="3">
        <v>0</v>
      </c>
      <c r="X345" s="3">
        <v>0</v>
      </c>
      <c r="Y345" s="3">
        <v>0</v>
      </c>
      <c r="Z345" s="3">
        <v>0</v>
      </c>
      <c r="AA345" s="3">
        <v>0</v>
      </c>
      <c r="AB345" s="3">
        <v>0</v>
      </c>
      <c r="AC345" s="3">
        <v>0</v>
      </c>
      <c r="AD345" s="3">
        <v>0</v>
      </c>
      <c r="AE345" s="4">
        <v>43696.944432870398</v>
      </c>
      <c r="AF345" s="4">
        <v>43696.944432870398</v>
      </c>
      <c r="AG345" s="3">
        <v>1</v>
      </c>
      <c r="AH345" s="3">
        <v>1</v>
      </c>
      <c r="AI345" s="3">
        <v>0</v>
      </c>
      <c r="AJ345" s="3" t="s">
        <v>1132</v>
      </c>
      <c r="AK345" s="3">
        <v>0</v>
      </c>
      <c r="AL345" s="3">
        <v>1</v>
      </c>
      <c r="AM345" s="3">
        <v>0</v>
      </c>
      <c r="AN345" s="3">
        <v>0</v>
      </c>
      <c r="AO345" s="3">
        <v>0</v>
      </c>
      <c r="AP345" s="3">
        <v>0</v>
      </c>
      <c r="AQ345" s="3">
        <v>0</v>
      </c>
      <c r="AR345" s="3">
        <v>0</v>
      </c>
      <c r="AS345" s="3">
        <v>0</v>
      </c>
      <c r="AT345" s="3">
        <v>0</v>
      </c>
      <c r="AU345" s="3">
        <v>0</v>
      </c>
      <c r="AV345" s="3">
        <v>0</v>
      </c>
      <c r="AW345" s="3" t="s">
        <v>1133</v>
      </c>
      <c r="AX345" s="3">
        <v>1</v>
      </c>
      <c r="AY345" s="3">
        <v>0</v>
      </c>
      <c r="AZ345" s="3"/>
      <c r="BA345" s="3">
        <v>0</v>
      </c>
      <c r="BB345" s="3" t="s">
        <v>1134</v>
      </c>
      <c r="BC345" s="3">
        <v>227795</v>
      </c>
      <c r="BD345" s="3" t="s">
        <v>141</v>
      </c>
      <c r="BE345" s="3" t="s">
        <v>1135</v>
      </c>
      <c r="BF345" s="3" t="s">
        <v>1136</v>
      </c>
      <c r="BG345" s="3" t="s">
        <v>337</v>
      </c>
      <c r="BH345" s="3">
        <v>11</v>
      </c>
      <c r="BI345" s="3">
        <v>11</v>
      </c>
      <c r="BJ345" s="3">
        <v>0</v>
      </c>
      <c r="BK345" s="3" t="s">
        <v>109</v>
      </c>
      <c r="BL345" s="3" t="s">
        <v>1137</v>
      </c>
    </row>
    <row r="346" spans="1:64" ht="12.75" customHeight="1">
      <c r="A346" s="3">
        <v>381</v>
      </c>
      <c r="B346" s="3">
        <v>0</v>
      </c>
      <c r="C346" s="3">
        <v>0</v>
      </c>
      <c r="D346" s="3">
        <v>0</v>
      </c>
      <c r="E346" s="3">
        <v>0</v>
      </c>
      <c r="F346" s="3">
        <v>0</v>
      </c>
      <c r="G346" s="3">
        <v>0</v>
      </c>
      <c r="H346" s="3">
        <v>0</v>
      </c>
      <c r="I346" s="3">
        <v>0</v>
      </c>
      <c r="J346" s="3">
        <v>451</v>
      </c>
      <c r="K346" s="3">
        <v>0</v>
      </c>
      <c r="L346" s="3">
        <v>0</v>
      </c>
      <c r="M346" s="3">
        <v>0</v>
      </c>
      <c r="N346" s="3">
        <v>0</v>
      </c>
      <c r="O346" s="3">
        <v>0</v>
      </c>
      <c r="P346" s="3">
        <v>0</v>
      </c>
      <c r="Q346" s="3">
        <v>0</v>
      </c>
      <c r="R346" s="3">
        <v>0</v>
      </c>
      <c r="S346" s="3">
        <v>0</v>
      </c>
      <c r="T346" s="3">
        <v>0</v>
      </c>
      <c r="U346" s="3">
        <v>0</v>
      </c>
      <c r="V346" s="3">
        <v>0</v>
      </c>
      <c r="W346" s="3">
        <v>0</v>
      </c>
      <c r="X346" s="3">
        <v>0</v>
      </c>
      <c r="Y346" s="3">
        <v>0</v>
      </c>
      <c r="Z346" s="3">
        <v>0</v>
      </c>
      <c r="AA346" s="3">
        <v>0</v>
      </c>
      <c r="AB346" s="3">
        <v>0</v>
      </c>
      <c r="AC346" s="3">
        <v>0</v>
      </c>
      <c r="AD346" s="3">
        <v>0</v>
      </c>
      <c r="AE346" s="4">
        <v>43696.947303240697</v>
      </c>
      <c r="AF346" s="4">
        <v>43696.947303240697</v>
      </c>
      <c r="AG346" s="3">
        <v>1</v>
      </c>
      <c r="AH346" s="3">
        <v>0</v>
      </c>
      <c r="AI346" s="3">
        <v>0</v>
      </c>
      <c r="AJ346" s="3"/>
      <c r="AK346" s="3">
        <v>5</v>
      </c>
      <c r="AL346" s="3">
        <v>0</v>
      </c>
      <c r="AM346" s="3">
        <v>1</v>
      </c>
      <c r="AN346" s="3">
        <v>0</v>
      </c>
      <c r="AO346" s="3">
        <v>0</v>
      </c>
      <c r="AP346" s="3">
        <v>0</v>
      </c>
      <c r="AQ346" s="3">
        <v>0</v>
      </c>
      <c r="AR346" s="3">
        <v>0</v>
      </c>
      <c r="AS346" s="3">
        <v>0</v>
      </c>
      <c r="AT346" s="3">
        <v>0</v>
      </c>
      <c r="AU346" s="3">
        <v>0</v>
      </c>
      <c r="AV346" s="3">
        <v>0</v>
      </c>
      <c r="AW346" s="3"/>
      <c r="AX346" s="3">
        <v>1</v>
      </c>
      <c r="AY346" s="3">
        <v>0</v>
      </c>
      <c r="AZ346" s="3"/>
      <c r="BA346" s="3">
        <v>0</v>
      </c>
      <c r="BB346" s="3"/>
      <c r="BC346" s="3">
        <v>618241</v>
      </c>
      <c r="BD346" s="3" t="s">
        <v>1138</v>
      </c>
      <c r="BE346" s="3" t="s">
        <v>1139</v>
      </c>
      <c r="BF346" s="3" t="s">
        <v>160</v>
      </c>
      <c r="BG346" s="3" t="s">
        <v>779</v>
      </c>
      <c r="BH346" s="3">
        <v>12</v>
      </c>
      <c r="BI346" s="3">
        <v>5</v>
      </c>
      <c r="BJ346" s="3">
        <v>19</v>
      </c>
      <c r="BK346" s="3" t="s">
        <v>102</v>
      </c>
      <c r="BL346" s="3" t="s">
        <v>224</v>
      </c>
    </row>
    <row r="347" spans="1:64" ht="12.75" customHeight="1">
      <c r="A347" s="3">
        <v>383</v>
      </c>
      <c r="B347" s="3">
        <v>0</v>
      </c>
      <c r="C347" s="3">
        <v>0</v>
      </c>
      <c r="D347" s="3">
        <v>0</v>
      </c>
      <c r="E347" s="3">
        <v>0</v>
      </c>
      <c r="F347" s="3">
        <v>0</v>
      </c>
      <c r="G347" s="3">
        <v>0</v>
      </c>
      <c r="H347" s="3">
        <v>0</v>
      </c>
      <c r="I347" s="3">
        <v>0</v>
      </c>
      <c r="J347" s="3">
        <v>2199</v>
      </c>
      <c r="K347" s="3">
        <v>0</v>
      </c>
      <c r="L347" s="3">
        <v>0</v>
      </c>
      <c r="M347" s="3">
        <v>0</v>
      </c>
      <c r="N347" s="3">
        <v>0</v>
      </c>
      <c r="O347" s="3">
        <v>0</v>
      </c>
      <c r="P347" s="3">
        <v>0</v>
      </c>
      <c r="Q347" s="3">
        <v>0</v>
      </c>
      <c r="R347" s="3">
        <v>0</v>
      </c>
      <c r="S347" s="3">
        <v>0</v>
      </c>
      <c r="T347" s="3">
        <v>0</v>
      </c>
      <c r="U347" s="3">
        <v>0</v>
      </c>
      <c r="V347" s="3">
        <v>0</v>
      </c>
      <c r="W347" s="3">
        <v>0</v>
      </c>
      <c r="X347" s="3">
        <v>0</v>
      </c>
      <c r="Y347" s="3">
        <v>0</v>
      </c>
      <c r="Z347" s="3">
        <v>0</v>
      </c>
      <c r="AA347" s="3">
        <v>0</v>
      </c>
      <c r="AB347" s="3">
        <v>0</v>
      </c>
      <c r="AC347" s="3">
        <v>0</v>
      </c>
      <c r="AD347" s="3">
        <v>0</v>
      </c>
      <c r="AE347" s="4">
        <v>43696.957534722198</v>
      </c>
      <c r="AF347" s="4">
        <v>43696.957534722198</v>
      </c>
      <c r="AG347" s="3">
        <v>1</v>
      </c>
      <c r="AH347" s="3">
        <v>0</v>
      </c>
      <c r="AI347" s="3">
        <v>0</v>
      </c>
      <c r="AJ347" s="3"/>
      <c r="AK347" s="3">
        <v>0</v>
      </c>
      <c r="AL347" s="3">
        <v>0</v>
      </c>
      <c r="AM347" s="3">
        <v>0</v>
      </c>
      <c r="AN347" s="3">
        <v>0</v>
      </c>
      <c r="AO347" s="3">
        <v>0</v>
      </c>
      <c r="AP347" s="3">
        <v>0</v>
      </c>
      <c r="AQ347" s="3">
        <v>0</v>
      </c>
      <c r="AR347" s="3">
        <v>0</v>
      </c>
      <c r="AS347" s="3">
        <v>0</v>
      </c>
      <c r="AT347" s="3">
        <v>0</v>
      </c>
      <c r="AU347" s="3">
        <v>0</v>
      </c>
      <c r="AV347" s="3">
        <v>0</v>
      </c>
      <c r="AW347" s="3"/>
      <c r="AX347" s="3">
        <v>1</v>
      </c>
      <c r="AY347" s="3">
        <v>0</v>
      </c>
      <c r="AZ347" s="3"/>
      <c r="BA347" s="3">
        <v>0</v>
      </c>
      <c r="BB347" s="3"/>
      <c r="BC347" s="3">
        <v>228082</v>
      </c>
      <c r="BD347" s="3" t="s">
        <v>199</v>
      </c>
      <c r="BE347" s="3" t="s">
        <v>1140</v>
      </c>
      <c r="BF347" s="3" t="s">
        <v>160</v>
      </c>
      <c r="BG347" s="3" t="s">
        <v>337</v>
      </c>
      <c r="BH347" s="3">
        <v>12</v>
      </c>
      <c r="BI347" s="3">
        <v>4</v>
      </c>
      <c r="BJ347" s="3">
        <v>1</v>
      </c>
      <c r="BK347" s="3" t="s">
        <v>109</v>
      </c>
      <c r="BL347" s="3" t="s">
        <v>231</v>
      </c>
    </row>
    <row r="348" spans="1:64" ht="12.75" customHeight="1">
      <c r="A348" s="3">
        <v>384</v>
      </c>
      <c r="B348" s="3">
        <v>0</v>
      </c>
      <c r="C348" s="3">
        <v>0</v>
      </c>
      <c r="D348" s="3">
        <v>0</v>
      </c>
      <c r="E348" s="3">
        <v>0</v>
      </c>
      <c r="F348" s="3">
        <v>0</v>
      </c>
      <c r="G348" s="3">
        <v>0</v>
      </c>
      <c r="H348" s="3">
        <v>1</v>
      </c>
      <c r="I348" s="3">
        <v>5</v>
      </c>
      <c r="J348" s="3">
        <v>790</v>
      </c>
      <c r="K348" s="3">
        <v>0</v>
      </c>
      <c r="L348" s="3">
        <v>0</v>
      </c>
      <c r="M348" s="3">
        <v>0</v>
      </c>
      <c r="N348" s="3">
        <v>0</v>
      </c>
      <c r="O348" s="3">
        <v>0</v>
      </c>
      <c r="P348" s="3">
        <v>0</v>
      </c>
      <c r="Q348" s="3">
        <v>0</v>
      </c>
      <c r="R348" s="3">
        <v>0</v>
      </c>
      <c r="S348" s="3">
        <v>0</v>
      </c>
      <c r="T348" s="3">
        <v>0</v>
      </c>
      <c r="U348" s="3">
        <v>0</v>
      </c>
      <c r="V348" s="3">
        <v>0</v>
      </c>
      <c r="W348" s="3">
        <v>0</v>
      </c>
      <c r="X348" s="3">
        <v>0</v>
      </c>
      <c r="Y348" s="3">
        <v>0</v>
      </c>
      <c r="Z348" s="3">
        <v>0</v>
      </c>
      <c r="AA348" s="3">
        <v>0</v>
      </c>
      <c r="AB348" s="3">
        <v>0</v>
      </c>
      <c r="AC348" s="3">
        <v>0</v>
      </c>
      <c r="AD348" s="3">
        <v>0</v>
      </c>
      <c r="AE348" s="4">
        <v>43697.003391203703</v>
      </c>
      <c r="AF348" s="4">
        <v>43697.003391203703</v>
      </c>
      <c r="AG348" s="3">
        <v>1</v>
      </c>
      <c r="AH348" s="3">
        <v>1</v>
      </c>
      <c r="AI348" s="3">
        <v>0</v>
      </c>
      <c r="AJ348" s="3"/>
      <c r="AK348" s="3">
        <v>5</v>
      </c>
      <c r="AL348" s="3">
        <v>0</v>
      </c>
      <c r="AM348" s="3">
        <v>1</v>
      </c>
      <c r="AN348" s="3">
        <v>0</v>
      </c>
      <c r="AO348" s="3">
        <v>0</v>
      </c>
      <c r="AP348" s="3">
        <v>0</v>
      </c>
      <c r="AQ348" s="3">
        <v>0</v>
      </c>
      <c r="AR348" s="3">
        <v>0</v>
      </c>
      <c r="AS348" s="3">
        <v>0</v>
      </c>
      <c r="AT348" s="3">
        <v>0</v>
      </c>
      <c r="AU348" s="3">
        <v>0</v>
      </c>
      <c r="AV348" s="3">
        <v>0</v>
      </c>
      <c r="AW348" s="3"/>
      <c r="AX348" s="3">
        <v>1</v>
      </c>
      <c r="AY348" s="3">
        <v>0</v>
      </c>
      <c r="AZ348" s="3"/>
      <c r="BA348" s="3">
        <v>0</v>
      </c>
      <c r="BB348" s="3" t="s">
        <v>662</v>
      </c>
      <c r="BC348" s="3">
        <v>618125</v>
      </c>
      <c r="BD348" s="3" t="s">
        <v>124</v>
      </c>
      <c r="BE348" s="3" t="s">
        <v>1141</v>
      </c>
      <c r="BF348" s="3" t="s">
        <v>121</v>
      </c>
      <c r="BG348" s="3" t="s">
        <v>1142</v>
      </c>
      <c r="BH348" s="3">
        <v>12</v>
      </c>
      <c r="BI348" s="3">
        <v>6</v>
      </c>
      <c r="BJ348" s="3">
        <v>16</v>
      </c>
      <c r="BK348" s="3" t="s">
        <v>102</v>
      </c>
      <c r="BL348" s="3" t="s">
        <v>124</v>
      </c>
    </row>
    <row r="349" spans="1:64" ht="12.75" customHeight="1">
      <c r="A349" s="3">
        <v>386</v>
      </c>
      <c r="B349" s="3">
        <v>0</v>
      </c>
      <c r="C349" s="3">
        <v>0</v>
      </c>
      <c r="D349" s="3">
        <v>0</v>
      </c>
      <c r="E349" s="3">
        <v>0</v>
      </c>
      <c r="F349" s="3">
        <v>0</v>
      </c>
      <c r="G349" s="3">
        <v>0</v>
      </c>
      <c r="H349" s="3">
        <v>1</v>
      </c>
      <c r="I349" s="3">
        <v>5</v>
      </c>
      <c r="J349" s="3">
        <v>512</v>
      </c>
      <c r="K349" s="3">
        <v>0</v>
      </c>
      <c r="L349" s="3">
        <v>0</v>
      </c>
      <c r="M349" s="3">
        <v>0</v>
      </c>
      <c r="N349" s="3">
        <v>0</v>
      </c>
      <c r="O349" s="3">
        <v>0</v>
      </c>
      <c r="P349" s="3">
        <v>0</v>
      </c>
      <c r="Q349" s="3">
        <v>0</v>
      </c>
      <c r="R349" s="3">
        <v>0</v>
      </c>
      <c r="S349" s="3">
        <v>0</v>
      </c>
      <c r="T349" s="3">
        <v>0</v>
      </c>
      <c r="U349" s="3">
        <v>0</v>
      </c>
      <c r="V349" s="3">
        <v>0</v>
      </c>
      <c r="W349" s="3">
        <v>0</v>
      </c>
      <c r="X349" s="3">
        <v>0</v>
      </c>
      <c r="Y349" s="3">
        <v>0</v>
      </c>
      <c r="Z349" s="3">
        <v>0</v>
      </c>
      <c r="AA349" s="3">
        <v>0</v>
      </c>
      <c r="AB349" s="3">
        <v>0</v>
      </c>
      <c r="AC349" s="3">
        <v>0</v>
      </c>
      <c r="AD349" s="3">
        <v>0</v>
      </c>
      <c r="AE349" s="4">
        <v>43697.006469907399</v>
      </c>
      <c r="AF349" s="4">
        <v>43697.006469907399</v>
      </c>
      <c r="AG349" s="3">
        <v>1</v>
      </c>
      <c r="AH349" s="3">
        <v>1</v>
      </c>
      <c r="AI349" s="3">
        <v>0</v>
      </c>
      <c r="AJ349" s="3"/>
      <c r="AK349" s="3">
        <v>5</v>
      </c>
      <c r="AL349" s="3">
        <v>0</v>
      </c>
      <c r="AM349" s="3">
        <v>1</v>
      </c>
      <c r="AN349" s="3">
        <v>0</v>
      </c>
      <c r="AO349" s="3">
        <v>0</v>
      </c>
      <c r="AP349" s="3">
        <v>0</v>
      </c>
      <c r="AQ349" s="3">
        <v>0</v>
      </c>
      <c r="AR349" s="3">
        <v>0</v>
      </c>
      <c r="AS349" s="3">
        <v>0</v>
      </c>
      <c r="AT349" s="3">
        <v>0</v>
      </c>
      <c r="AU349" s="3">
        <v>0</v>
      </c>
      <c r="AV349" s="3">
        <v>0</v>
      </c>
      <c r="AW349" s="3"/>
      <c r="AX349" s="3">
        <v>1</v>
      </c>
      <c r="AY349" s="3">
        <v>0</v>
      </c>
      <c r="AZ349" s="3"/>
      <c r="BA349" s="3">
        <v>0</v>
      </c>
      <c r="BB349" s="3" t="s">
        <v>1143</v>
      </c>
      <c r="BC349" s="3">
        <v>618592</v>
      </c>
      <c r="BD349" s="3" t="s">
        <v>351</v>
      </c>
      <c r="BE349" s="3" t="s">
        <v>715</v>
      </c>
      <c r="BF349" s="3" t="s">
        <v>177</v>
      </c>
      <c r="BG349" s="3" t="s">
        <v>252</v>
      </c>
      <c r="BH349" s="3">
        <v>11</v>
      </c>
      <c r="BI349" s="3">
        <v>9</v>
      </c>
      <c r="BJ349" s="3">
        <v>7</v>
      </c>
      <c r="BK349" s="3" t="s">
        <v>102</v>
      </c>
      <c r="BL349" s="3" t="s">
        <v>1144</v>
      </c>
    </row>
    <row r="350" spans="1:64" ht="12.75" customHeight="1">
      <c r="A350" s="3">
        <v>385</v>
      </c>
      <c r="B350" s="3">
        <v>0</v>
      </c>
      <c r="C350" s="3">
        <v>0</v>
      </c>
      <c r="D350" s="3">
        <v>0</v>
      </c>
      <c r="E350" s="3">
        <v>0</v>
      </c>
      <c r="F350" s="3">
        <v>0</v>
      </c>
      <c r="G350" s="3">
        <v>0</v>
      </c>
      <c r="H350" s="3">
        <v>0</v>
      </c>
      <c r="I350" s="3">
        <v>0</v>
      </c>
      <c r="J350" s="3">
        <v>587</v>
      </c>
      <c r="K350" s="3">
        <v>0</v>
      </c>
      <c r="L350" s="3">
        <v>0</v>
      </c>
      <c r="M350" s="3">
        <v>0</v>
      </c>
      <c r="N350" s="3">
        <v>0</v>
      </c>
      <c r="O350" s="3">
        <v>0</v>
      </c>
      <c r="P350" s="3">
        <v>0</v>
      </c>
      <c r="Q350" s="3">
        <v>0</v>
      </c>
      <c r="R350" s="3">
        <v>0</v>
      </c>
      <c r="S350" s="3">
        <v>0</v>
      </c>
      <c r="T350" s="3">
        <v>0</v>
      </c>
      <c r="U350" s="3">
        <v>0</v>
      </c>
      <c r="V350" s="3">
        <v>0</v>
      </c>
      <c r="W350" s="3">
        <v>0</v>
      </c>
      <c r="X350" s="3">
        <v>0</v>
      </c>
      <c r="Y350" s="3">
        <v>0</v>
      </c>
      <c r="Z350" s="3">
        <v>0</v>
      </c>
      <c r="AA350" s="3">
        <v>0</v>
      </c>
      <c r="AB350" s="3">
        <v>0</v>
      </c>
      <c r="AC350" s="3">
        <v>0</v>
      </c>
      <c r="AD350" s="3">
        <v>0</v>
      </c>
      <c r="AE350" s="4">
        <v>43697.031481481499</v>
      </c>
      <c r="AF350" s="4">
        <v>43697.031481481499</v>
      </c>
      <c r="AG350" s="3">
        <v>1</v>
      </c>
      <c r="AH350" s="3">
        <v>1</v>
      </c>
      <c r="AI350" s="3">
        <v>1</v>
      </c>
      <c r="AJ350" s="3" t="s">
        <v>111</v>
      </c>
      <c r="AK350" s="3">
        <v>5</v>
      </c>
      <c r="AL350" s="3">
        <v>0</v>
      </c>
      <c r="AM350" s="3">
        <v>0</v>
      </c>
      <c r="AN350" s="3">
        <v>0</v>
      </c>
      <c r="AO350" s="3">
        <v>0</v>
      </c>
      <c r="AP350" s="3">
        <v>0</v>
      </c>
      <c r="AQ350" s="3">
        <v>0</v>
      </c>
      <c r="AR350" s="3">
        <v>0</v>
      </c>
      <c r="AS350" s="3">
        <v>0</v>
      </c>
      <c r="AT350" s="3">
        <v>0</v>
      </c>
      <c r="AU350" s="3">
        <v>0</v>
      </c>
      <c r="AV350" s="3">
        <v>0</v>
      </c>
      <c r="AW350" s="3"/>
      <c r="AX350" s="3">
        <v>1</v>
      </c>
      <c r="AY350" s="3">
        <v>0</v>
      </c>
      <c r="AZ350" s="3"/>
      <c r="BA350" s="3">
        <v>0</v>
      </c>
      <c r="BB350" s="3"/>
      <c r="BC350" s="3">
        <v>219253</v>
      </c>
      <c r="BD350" s="3" t="s">
        <v>933</v>
      </c>
      <c r="BE350" s="3" t="s">
        <v>1145</v>
      </c>
      <c r="BF350" s="3" t="s">
        <v>132</v>
      </c>
      <c r="BG350" s="3" t="s">
        <v>185</v>
      </c>
      <c r="BH350" s="3">
        <v>14</v>
      </c>
      <c r="BI350" s="3">
        <v>2</v>
      </c>
      <c r="BJ350" s="3">
        <v>2</v>
      </c>
      <c r="BK350" s="3" t="s">
        <v>331</v>
      </c>
      <c r="BL350" s="3" t="s">
        <v>123</v>
      </c>
    </row>
    <row r="351" spans="1:64" ht="12.75" customHeight="1">
      <c r="A351" s="3">
        <v>387</v>
      </c>
      <c r="B351" s="3">
        <v>0</v>
      </c>
      <c r="C351" s="3">
        <v>0</v>
      </c>
      <c r="D351" s="3">
        <v>0</v>
      </c>
      <c r="E351" s="3">
        <v>0</v>
      </c>
      <c r="F351" s="3">
        <v>0</v>
      </c>
      <c r="G351" s="3">
        <v>0</v>
      </c>
      <c r="H351" s="3">
        <v>0</v>
      </c>
      <c r="I351" s="3">
        <v>0</v>
      </c>
      <c r="J351" s="3">
        <v>2143</v>
      </c>
      <c r="K351" s="3">
        <v>0</v>
      </c>
      <c r="L351" s="3">
        <v>0</v>
      </c>
      <c r="M351" s="3">
        <v>0</v>
      </c>
      <c r="N351" s="3">
        <v>0</v>
      </c>
      <c r="O351" s="3">
        <v>0</v>
      </c>
      <c r="P351" s="3">
        <v>0</v>
      </c>
      <c r="Q351" s="3">
        <v>0</v>
      </c>
      <c r="R351" s="3">
        <v>0</v>
      </c>
      <c r="S351" s="3">
        <v>0</v>
      </c>
      <c r="T351" s="3">
        <v>0</v>
      </c>
      <c r="U351" s="3">
        <v>0</v>
      </c>
      <c r="V351" s="3">
        <v>0</v>
      </c>
      <c r="W351" s="3">
        <v>0</v>
      </c>
      <c r="X351" s="3">
        <v>0</v>
      </c>
      <c r="Y351" s="3">
        <v>0</v>
      </c>
      <c r="Z351" s="3">
        <v>0</v>
      </c>
      <c r="AA351" s="3">
        <v>0</v>
      </c>
      <c r="AB351" s="3">
        <v>0</v>
      </c>
      <c r="AC351" s="3">
        <v>0</v>
      </c>
      <c r="AD351" s="3">
        <v>0</v>
      </c>
      <c r="AE351" s="4">
        <v>43697.043136574102</v>
      </c>
      <c r="AF351" s="4">
        <v>43697.043136574102</v>
      </c>
      <c r="AG351" s="3">
        <v>1</v>
      </c>
      <c r="AH351" s="3">
        <v>1</v>
      </c>
      <c r="AI351" s="3">
        <v>1</v>
      </c>
      <c r="AJ351" s="3" t="s">
        <v>104</v>
      </c>
      <c r="AK351" s="3">
        <v>5</v>
      </c>
      <c r="AL351" s="3">
        <v>5</v>
      </c>
      <c r="AM351" s="3">
        <v>0</v>
      </c>
      <c r="AN351" s="3">
        <v>0</v>
      </c>
      <c r="AO351" s="3">
        <v>0</v>
      </c>
      <c r="AP351" s="3">
        <v>0</v>
      </c>
      <c r="AQ351" s="3">
        <v>0</v>
      </c>
      <c r="AR351" s="3">
        <v>0</v>
      </c>
      <c r="AS351" s="3">
        <v>0</v>
      </c>
      <c r="AT351" s="3">
        <v>0</v>
      </c>
      <c r="AU351" s="3">
        <v>0</v>
      </c>
      <c r="AV351" s="3">
        <v>0</v>
      </c>
      <c r="AW351" s="3"/>
      <c r="AX351" s="3">
        <v>1</v>
      </c>
      <c r="AY351" s="3">
        <v>0</v>
      </c>
      <c r="AZ351" s="3"/>
      <c r="BA351" s="3">
        <v>0</v>
      </c>
      <c r="BB351" s="3" t="s">
        <v>1146</v>
      </c>
      <c r="BC351" s="3">
        <v>223876</v>
      </c>
      <c r="BD351" s="3" t="s">
        <v>130</v>
      </c>
      <c r="BE351" s="3" t="s">
        <v>1147</v>
      </c>
      <c r="BF351" s="3" t="s">
        <v>306</v>
      </c>
      <c r="BG351" s="3" t="s">
        <v>337</v>
      </c>
      <c r="BH351" s="3">
        <v>11</v>
      </c>
      <c r="BI351" s="3">
        <v>5</v>
      </c>
      <c r="BJ351" s="3">
        <v>26</v>
      </c>
      <c r="BK351" s="3" t="s">
        <v>425</v>
      </c>
      <c r="BL351" s="3" t="s">
        <v>138</v>
      </c>
    </row>
    <row r="352" spans="1:64" ht="12.75" customHeight="1">
      <c r="A352" s="3">
        <v>388</v>
      </c>
      <c r="B352" s="3">
        <v>0</v>
      </c>
      <c r="C352" s="3">
        <v>0</v>
      </c>
      <c r="D352" s="3">
        <v>0</v>
      </c>
      <c r="E352" s="3">
        <v>0</v>
      </c>
      <c r="F352" s="3">
        <v>0</v>
      </c>
      <c r="G352" s="3">
        <v>0</v>
      </c>
      <c r="H352" s="3">
        <v>0</v>
      </c>
      <c r="I352" s="3">
        <v>0</v>
      </c>
      <c r="J352" s="3">
        <v>2125</v>
      </c>
      <c r="K352" s="3">
        <v>0</v>
      </c>
      <c r="L352" s="3">
        <v>0</v>
      </c>
      <c r="M352" s="3">
        <v>0</v>
      </c>
      <c r="N352" s="3">
        <v>0</v>
      </c>
      <c r="O352" s="3">
        <v>0</v>
      </c>
      <c r="P352" s="3">
        <v>0</v>
      </c>
      <c r="Q352" s="3">
        <v>0</v>
      </c>
      <c r="R352" s="3">
        <v>0</v>
      </c>
      <c r="S352" s="3">
        <v>0</v>
      </c>
      <c r="T352" s="3">
        <v>0</v>
      </c>
      <c r="U352" s="3">
        <v>0</v>
      </c>
      <c r="V352" s="3">
        <v>0</v>
      </c>
      <c r="W352" s="3">
        <v>0</v>
      </c>
      <c r="X352" s="3">
        <v>0</v>
      </c>
      <c r="Y352" s="3">
        <v>0</v>
      </c>
      <c r="Z352" s="3">
        <v>0</v>
      </c>
      <c r="AA352" s="3">
        <v>0</v>
      </c>
      <c r="AB352" s="3">
        <v>0</v>
      </c>
      <c r="AC352" s="3">
        <v>0</v>
      </c>
      <c r="AD352" s="3">
        <v>0</v>
      </c>
      <c r="AE352" s="4">
        <v>43697.061631944402</v>
      </c>
      <c r="AF352" s="4">
        <v>43697.061631944402</v>
      </c>
      <c r="AG352" s="3">
        <v>1</v>
      </c>
      <c r="AH352" s="3">
        <v>1</v>
      </c>
      <c r="AI352" s="3">
        <v>2</v>
      </c>
      <c r="AJ352" s="3" t="s">
        <v>111</v>
      </c>
      <c r="AK352" s="3">
        <v>5</v>
      </c>
      <c r="AL352" s="3">
        <v>5</v>
      </c>
      <c r="AM352" s="3">
        <v>1</v>
      </c>
      <c r="AN352" s="3">
        <v>0</v>
      </c>
      <c r="AO352" s="3">
        <v>0</v>
      </c>
      <c r="AP352" s="3">
        <v>0</v>
      </c>
      <c r="AQ352" s="3">
        <v>0</v>
      </c>
      <c r="AR352" s="3">
        <v>0</v>
      </c>
      <c r="AS352" s="3">
        <v>0</v>
      </c>
      <c r="AT352" s="3">
        <v>0</v>
      </c>
      <c r="AU352" s="3">
        <v>0</v>
      </c>
      <c r="AV352" s="3">
        <v>0</v>
      </c>
      <c r="AW352" s="3"/>
      <c r="AX352" s="3">
        <v>1</v>
      </c>
      <c r="AY352" s="3">
        <v>0</v>
      </c>
      <c r="AZ352" s="3"/>
      <c r="BA352" s="3">
        <v>0</v>
      </c>
      <c r="BB352" s="3"/>
      <c r="BC352" s="3">
        <v>617968</v>
      </c>
      <c r="BD352" s="3" t="s">
        <v>277</v>
      </c>
      <c r="BE352" s="3" t="s">
        <v>1148</v>
      </c>
      <c r="BF352" s="3" t="s">
        <v>132</v>
      </c>
      <c r="BG352" s="3" t="s">
        <v>1149</v>
      </c>
      <c r="BH352" s="3">
        <v>12</v>
      </c>
      <c r="BI352" s="3">
        <v>7</v>
      </c>
      <c r="BJ352" s="3">
        <v>7</v>
      </c>
      <c r="BK352" s="3" t="s">
        <v>102</v>
      </c>
      <c r="BL352" s="3" t="s">
        <v>103</v>
      </c>
    </row>
    <row r="353" spans="1:64" ht="12.75" customHeight="1">
      <c r="A353" s="3">
        <v>389</v>
      </c>
      <c r="B353" s="3">
        <v>0</v>
      </c>
      <c r="C353" s="3">
        <v>0</v>
      </c>
      <c r="D353" s="3">
        <v>0</v>
      </c>
      <c r="E353" s="3">
        <v>0</v>
      </c>
      <c r="F353" s="3">
        <v>0</v>
      </c>
      <c r="G353" s="3">
        <v>0</v>
      </c>
      <c r="H353" s="3">
        <v>0</v>
      </c>
      <c r="I353" s="3">
        <v>0</v>
      </c>
      <c r="J353" s="3">
        <v>2021</v>
      </c>
      <c r="K353" s="3">
        <v>0</v>
      </c>
      <c r="L353" s="3">
        <v>0</v>
      </c>
      <c r="M353" s="3">
        <v>0</v>
      </c>
      <c r="N353" s="3">
        <v>0</v>
      </c>
      <c r="O353" s="3">
        <v>0</v>
      </c>
      <c r="P353" s="3">
        <v>0</v>
      </c>
      <c r="Q353" s="3">
        <v>0</v>
      </c>
      <c r="R353" s="3">
        <v>0</v>
      </c>
      <c r="S353" s="3">
        <v>0</v>
      </c>
      <c r="T353" s="3">
        <v>0</v>
      </c>
      <c r="U353" s="3">
        <v>0</v>
      </c>
      <c r="V353" s="3">
        <v>0</v>
      </c>
      <c r="W353" s="3">
        <v>0</v>
      </c>
      <c r="X353" s="3">
        <v>0</v>
      </c>
      <c r="Y353" s="3">
        <v>0</v>
      </c>
      <c r="Z353" s="3">
        <v>0</v>
      </c>
      <c r="AA353" s="3">
        <v>0</v>
      </c>
      <c r="AB353" s="3">
        <v>0</v>
      </c>
      <c r="AC353" s="3">
        <v>0</v>
      </c>
      <c r="AD353" s="3">
        <v>0</v>
      </c>
      <c r="AE353" s="4">
        <v>43697.072280092601</v>
      </c>
      <c r="AF353" s="4">
        <v>43697.072280092601</v>
      </c>
      <c r="AG353" s="3">
        <v>1</v>
      </c>
      <c r="AH353" s="3">
        <v>0</v>
      </c>
      <c r="AI353" s="3">
        <v>0</v>
      </c>
      <c r="AJ353" s="3"/>
      <c r="AK353" s="3">
        <v>5</v>
      </c>
      <c r="AL353" s="3">
        <v>0</v>
      </c>
      <c r="AM353" s="3">
        <v>1</v>
      </c>
      <c r="AN353" s="3">
        <v>0</v>
      </c>
      <c r="AO353" s="3">
        <v>0</v>
      </c>
      <c r="AP353" s="3">
        <v>0</v>
      </c>
      <c r="AQ353" s="3">
        <v>0</v>
      </c>
      <c r="AR353" s="3">
        <v>0</v>
      </c>
      <c r="AS353" s="3">
        <v>0</v>
      </c>
      <c r="AT353" s="3">
        <v>0</v>
      </c>
      <c r="AU353" s="3">
        <v>0</v>
      </c>
      <c r="AV353" s="3">
        <v>0</v>
      </c>
      <c r="AW353" s="3"/>
      <c r="AX353" s="3">
        <v>1</v>
      </c>
      <c r="AY353" s="3">
        <v>0</v>
      </c>
      <c r="AZ353" s="3"/>
      <c r="BA353" s="3">
        <v>0</v>
      </c>
      <c r="BB353" s="3"/>
      <c r="BC353" s="3">
        <v>622862</v>
      </c>
      <c r="BD353" s="3" t="s">
        <v>239</v>
      </c>
      <c r="BE353" s="3" t="s">
        <v>1150</v>
      </c>
      <c r="BF353" s="3" t="s">
        <v>160</v>
      </c>
      <c r="BG353" s="3" t="s">
        <v>985</v>
      </c>
      <c r="BH353" s="3">
        <v>10</v>
      </c>
      <c r="BI353" s="3">
        <v>5</v>
      </c>
      <c r="BJ353" s="3">
        <v>22</v>
      </c>
      <c r="BK353" s="3" t="s">
        <v>109</v>
      </c>
      <c r="BL353" s="3" t="s">
        <v>566</v>
      </c>
    </row>
    <row r="354" spans="1:64" ht="12.75" customHeight="1">
      <c r="A354" s="3">
        <v>96</v>
      </c>
      <c r="B354" s="3">
        <v>0</v>
      </c>
      <c r="C354" s="3">
        <v>2</v>
      </c>
      <c r="D354" s="3">
        <v>2</v>
      </c>
      <c r="E354" s="3">
        <v>0</v>
      </c>
      <c r="F354" s="3">
        <v>0</v>
      </c>
      <c r="G354" s="3">
        <v>0</v>
      </c>
      <c r="H354" s="3">
        <v>1</v>
      </c>
      <c r="I354" s="3">
        <v>5</v>
      </c>
      <c r="J354" s="3">
        <v>2225</v>
      </c>
      <c r="K354" s="3">
        <v>0</v>
      </c>
      <c r="L354" s="3">
        <v>0</v>
      </c>
      <c r="M354" s="3">
        <v>0</v>
      </c>
      <c r="N354" s="3">
        <v>0</v>
      </c>
      <c r="O354" s="3">
        <v>0</v>
      </c>
      <c r="P354" s="3">
        <v>0</v>
      </c>
      <c r="Q354" s="3">
        <v>0</v>
      </c>
      <c r="R354" s="3">
        <v>0</v>
      </c>
      <c r="S354" s="3">
        <v>0</v>
      </c>
      <c r="T354" s="3">
        <v>0</v>
      </c>
      <c r="U354" s="3">
        <v>0</v>
      </c>
      <c r="V354" s="3">
        <v>0</v>
      </c>
      <c r="W354" s="3">
        <v>0</v>
      </c>
      <c r="X354" s="3">
        <v>0</v>
      </c>
      <c r="Y354" s="3">
        <v>0</v>
      </c>
      <c r="Z354" s="3">
        <v>0</v>
      </c>
      <c r="AA354" s="3">
        <v>0</v>
      </c>
      <c r="AB354" s="3">
        <v>0</v>
      </c>
      <c r="AC354" s="3">
        <v>0</v>
      </c>
      <c r="AD354" s="3">
        <v>0</v>
      </c>
      <c r="AE354" s="4">
        <v>43697.084374999999</v>
      </c>
      <c r="AF354" s="4">
        <v>43697.084374999999</v>
      </c>
      <c r="AG354" s="3">
        <v>1</v>
      </c>
      <c r="AH354" s="3">
        <v>1</v>
      </c>
      <c r="AI354" s="3">
        <v>0</v>
      </c>
      <c r="AJ354" s="3" t="s">
        <v>104</v>
      </c>
      <c r="AK354" s="3">
        <v>2</v>
      </c>
      <c r="AL354" s="3">
        <v>3</v>
      </c>
      <c r="AM354" s="3">
        <v>0</v>
      </c>
      <c r="AN354" s="3">
        <v>0</v>
      </c>
      <c r="AO354" s="3">
        <v>0</v>
      </c>
      <c r="AP354" s="3">
        <v>0</v>
      </c>
      <c r="AQ354" s="3">
        <v>0</v>
      </c>
      <c r="AR354" s="3">
        <v>0</v>
      </c>
      <c r="AS354" s="3">
        <v>0</v>
      </c>
      <c r="AT354" s="3">
        <v>0</v>
      </c>
      <c r="AU354" s="3">
        <v>0</v>
      </c>
      <c r="AV354" s="3">
        <v>0</v>
      </c>
      <c r="AW354" s="3" t="s">
        <v>1151</v>
      </c>
      <c r="AX354" s="3">
        <v>1</v>
      </c>
      <c r="AY354" s="3">
        <v>0</v>
      </c>
      <c r="AZ354" s="3"/>
      <c r="BA354" s="3">
        <v>0</v>
      </c>
      <c r="BB354" s="3" t="s">
        <v>1152</v>
      </c>
      <c r="BC354" s="3">
        <v>622753</v>
      </c>
      <c r="BD354" s="3" t="s">
        <v>1153</v>
      </c>
      <c r="BE354" s="3" t="s">
        <v>1154</v>
      </c>
      <c r="BF354" s="3" t="s">
        <v>551</v>
      </c>
      <c r="BG354" s="3" t="s">
        <v>337</v>
      </c>
      <c r="BH354" s="3">
        <v>11</v>
      </c>
      <c r="BI354" s="3">
        <v>5</v>
      </c>
      <c r="BJ354" s="3">
        <v>14</v>
      </c>
      <c r="BK354" s="3" t="s">
        <v>127</v>
      </c>
      <c r="BL354" s="3" t="s">
        <v>123</v>
      </c>
    </row>
    <row r="355" spans="1:64" ht="12.75" customHeight="1">
      <c r="A355" s="3">
        <v>342</v>
      </c>
      <c r="B355" s="3">
        <v>0</v>
      </c>
      <c r="C355" s="3">
        <v>0</v>
      </c>
      <c r="D355" s="3">
        <v>0</v>
      </c>
      <c r="E355" s="3">
        <v>0</v>
      </c>
      <c r="F355" s="3">
        <v>0</v>
      </c>
      <c r="G355" s="3">
        <v>0</v>
      </c>
      <c r="H355" s="3">
        <v>0</v>
      </c>
      <c r="I355" s="3">
        <v>0</v>
      </c>
      <c r="J355" s="3">
        <v>2187</v>
      </c>
      <c r="K355" s="3">
        <v>0</v>
      </c>
      <c r="L355" s="3">
        <v>0</v>
      </c>
      <c r="M355" s="3">
        <v>0</v>
      </c>
      <c r="N355" s="3">
        <v>0</v>
      </c>
      <c r="O355" s="3">
        <v>0</v>
      </c>
      <c r="P355" s="3">
        <v>0</v>
      </c>
      <c r="Q355" s="3">
        <v>0</v>
      </c>
      <c r="R355" s="3">
        <v>0</v>
      </c>
      <c r="S355" s="3">
        <v>0</v>
      </c>
      <c r="T355" s="3">
        <v>0</v>
      </c>
      <c r="U355" s="3">
        <v>0</v>
      </c>
      <c r="V355" s="3">
        <v>0</v>
      </c>
      <c r="W355" s="3">
        <v>0</v>
      </c>
      <c r="X355" s="3">
        <v>0</v>
      </c>
      <c r="Y355" s="3">
        <v>0</v>
      </c>
      <c r="Z355" s="3">
        <v>0</v>
      </c>
      <c r="AA355" s="3">
        <v>0</v>
      </c>
      <c r="AB355" s="3">
        <v>0</v>
      </c>
      <c r="AC355" s="3">
        <v>0</v>
      </c>
      <c r="AD355" s="3">
        <v>0</v>
      </c>
      <c r="AE355" s="4">
        <v>43697.111655092602</v>
      </c>
      <c r="AF355" s="4">
        <v>43697.111655092602</v>
      </c>
      <c r="AG355" s="3">
        <v>1</v>
      </c>
      <c r="AH355" s="3">
        <v>1</v>
      </c>
      <c r="AI355" s="3">
        <v>0</v>
      </c>
      <c r="AJ355" s="3" t="s">
        <v>104</v>
      </c>
      <c r="AK355" s="3">
        <v>5</v>
      </c>
      <c r="AL355" s="3">
        <v>5</v>
      </c>
      <c r="AM355" s="3">
        <v>0</v>
      </c>
      <c r="AN355" s="3">
        <v>0</v>
      </c>
      <c r="AO355" s="3">
        <v>0</v>
      </c>
      <c r="AP355" s="3">
        <v>0</v>
      </c>
      <c r="AQ355" s="3">
        <v>0</v>
      </c>
      <c r="AR355" s="3">
        <v>0</v>
      </c>
      <c r="AS355" s="3">
        <v>0</v>
      </c>
      <c r="AT355" s="3">
        <v>0</v>
      </c>
      <c r="AU355" s="3">
        <v>0</v>
      </c>
      <c r="AV355" s="3">
        <v>0</v>
      </c>
      <c r="AW355" s="3" t="s">
        <v>1155</v>
      </c>
      <c r="AX355" s="3">
        <v>1</v>
      </c>
      <c r="AY355" s="3">
        <v>0</v>
      </c>
      <c r="AZ355" s="3"/>
      <c r="BA355" s="3">
        <v>0</v>
      </c>
      <c r="BB355" s="3" t="s">
        <v>1156</v>
      </c>
      <c r="BC355" s="3">
        <v>700626</v>
      </c>
      <c r="BD355" s="3" t="s">
        <v>148</v>
      </c>
      <c r="BE355" s="3" t="s">
        <v>1157</v>
      </c>
      <c r="BF355" s="3" t="s">
        <v>141</v>
      </c>
      <c r="BG355" s="3" t="s">
        <v>337</v>
      </c>
      <c r="BH355" s="3">
        <v>11</v>
      </c>
      <c r="BI355" s="3">
        <v>4</v>
      </c>
      <c r="BJ355" s="3">
        <v>6</v>
      </c>
      <c r="BK355" s="3" t="s">
        <v>127</v>
      </c>
      <c r="BL355" s="3" t="s">
        <v>1158</v>
      </c>
    </row>
    <row r="356" spans="1:64" ht="12.75" customHeight="1">
      <c r="A356" s="3">
        <v>375</v>
      </c>
      <c r="B356" s="3">
        <v>0</v>
      </c>
      <c r="C356" s="3">
        <v>0</v>
      </c>
      <c r="D356" s="3">
        <v>0</v>
      </c>
      <c r="E356" s="3">
        <v>0</v>
      </c>
      <c r="F356" s="3">
        <v>0</v>
      </c>
      <c r="G356" s="3">
        <v>0</v>
      </c>
      <c r="H356" s="3">
        <v>0</v>
      </c>
      <c r="I356" s="3">
        <v>0</v>
      </c>
      <c r="J356" s="3">
        <v>913</v>
      </c>
      <c r="K356" s="3">
        <v>0</v>
      </c>
      <c r="L356" s="3">
        <v>0</v>
      </c>
      <c r="M356" s="3">
        <v>0</v>
      </c>
      <c r="N356" s="3">
        <v>0</v>
      </c>
      <c r="O356" s="3">
        <v>0</v>
      </c>
      <c r="P356" s="3">
        <v>0</v>
      </c>
      <c r="Q356" s="3">
        <v>0</v>
      </c>
      <c r="R356" s="3">
        <v>0</v>
      </c>
      <c r="S356" s="3">
        <v>0</v>
      </c>
      <c r="T356" s="3">
        <v>0</v>
      </c>
      <c r="U356" s="3">
        <v>0</v>
      </c>
      <c r="V356" s="3">
        <v>0</v>
      </c>
      <c r="W356" s="3">
        <v>0</v>
      </c>
      <c r="X356" s="3">
        <v>0</v>
      </c>
      <c r="Y356" s="3">
        <v>0</v>
      </c>
      <c r="Z356" s="3">
        <v>0</v>
      </c>
      <c r="AA356" s="3">
        <v>0</v>
      </c>
      <c r="AB356" s="3">
        <v>0</v>
      </c>
      <c r="AC356" s="3">
        <v>0</v>
      </c>
      <c r="AD356" s="3">
        <v>0</v>
      </c>
      <c r="AE356" s="4">
        <v>43697.296134259297</v>
      </c>
      <c r="AF356" s="4">
        <v>43697.296134259297</v>
      </c>
      <c r="AG356" s="3">
        <v>1</v>
      </c>
      <c r="AH356" s="3">
        <v>1</v>
      </c>
      <c r="AI356" s="3">
        <v>2</v>
      </c>
      <c r="AJ356" s="3" t="s">
        <v>111</v>
      </c>
      <c r="AK356" s="3">
        <v>0</v>
      </c>
      <c r="AL356" s="3">
        <v>5</v>
      </c>
      <c r="AM356" s="3">
        <v>0</v>
      </c>
      <c r="AN356" s="3">
        <v>0</v>
      </c>
      <c r="AO356" s="3">
        <v>0</v>
      </c>
      <c r="AP356" s="3">
        <v>0</v>
      </c>
      <c r="AQ356" s="3">
        <v>0</v>
      </c>
      <c r="AR356" s="3">
        <v>0</v>
      </c>
      <c r="AS356" s="3">
        <v>0</v>
      </c>
      <c r="AT356" s="3">
        <v>0</v>
      </c>
      <c r="AU356" s="3">
        <v>0</v>
      </c>
      <c r="AV356" s="3">
        <v>0</v>
      </c>
      <c r="AW356" s="3"/>
      <c r="AX356" s="3">
        <v>1</v>
      </c>
      <c r="AY356" s="3">
        <v>0</v>
      </c>
      <c r="AZ356" s="3"/>
      <c r="BA356" s="3">
        <v>0</v>
      </c>
      <c r="BB356" s="3" t="s">
        <v>1159</v>
      </c>
      <c r="BC356" s="3">
        <v>614025</v>
      </c>
      <c r="BD356" s="3" t="s">
        <v>304</v>
      </c>
      <c r="BE356" s="3" t="s">
        <v>1160</v>
      </c>
      <c r="BF356" s="3" t="s">
        <v>1161</v>
      </c>
      <c r="BG356" s="3" t="s">
        <v>617</v>
      </c>
      <c r="BH356" s="3">
        <v>12</v>
      </c>
      <c r="BI356" s="3">
        <v>9</v>
      </c>
      <c r="BJ356" s="3">
        <v>5</v>
      </c>
      <c r="BK356" s="3" t="s">
        <v>102</v>
      </c>
      <c r="BL356" s="3" t="s">
        <v>134</v>
      </c>
    </row>
    <row r="357" spans="1:64" ht="12.75" customHeight="1">
      <c r="A357" s="3">
        <v>390</v>
      </c>
      <c r="B357" s="3">
        <v>0</v>
      </c>
      <c r="C357" s="3">
        <v>0</v>
      </c>
      <c r="D357" s="3">
        <v>0</v>
      </c>
      <c r="E357" s="3">
        <v>0</v>
      </c>
      <c r="F357" s="3">
        <v>0</v>
      </c>
      <c r="G357" s="3">
        <v>0</v>
      </c>
      <c r="H357" s="3">
        <v>0</v>
      </c>
      <c r="I357" s="3">
        <v>0</v>
      </c>
      <c r="J357" s="3">
        <v>1053</v>
      </c>
      <c r="K357" s="3">
        <v>0</v>
      </c>
      <c r="L357" s="3">
        <v>0</v>
      </c>
      <c r="M357" s="3">
        <v>0</v>
      </c>
      <c r="N357" s="3">
        <v>0</v>
      </c>
      <c r="O357" s="3">
        <v>0</v>
      </c>
      <c r="P357" s="3">
        <v>0</v>
      </c>
      <c r="Q357" s="3">
        <v>0</v>
      </c>
      <c r="R357" s="3">
        <v>0</v>
      </c>
      <c r="S357" s="3">
        <v>0</v>
      </c>
      <c r="T357" s="3">
        <v>0</v>
      </c>
      <c r="U357" s="3">
        <v>0</v>
      </c>
      <c r="V357" s="3">
        <v>0</v>
      </c>
      <c r="W357" s="3">
        <v>0</v>
      </c>
      <c r="X357" s="3">
        <v>0</v>
      </c>
      <c r="Y357" s="3">
        <v>0</v>
      </c>
      <c r="Z357" s="3">
        <v>0</v>
      </c>
      <c r="AA357" s="3">
        <v>0</v>
      </c>
      <c r="AB357" s="3">
        <v>0</v>
      </c>
      <c r="AC357" s="3">
        <v>0</v>
      </c>
      <c r="AD357" s="3">
        <v>0</v>
      </c>
      <c r="AE357" s="4">
        <v>43697.360717592601</v>
      </c>
      <c r="AF357" s="4">
        <v>43697.360717592601</v>
      </c>
      <c r="AG357" s="3">
        <v>1</v>
      </c>
      <c r="AH357" s="3">
        <v>1</v>
      </c>
      <c r="AI357" s="3">
        <v>3</v>
      </c>
      <c r="AJ357" s="3" t="s">
        <v>104</v>
      </c>
      <c r="AK357" s="3">
        <v>5</v>
      </c>
      <c r="AL357" s="3">
        <v>5</v>
      </c>
      <c r="AM357" s="3">
        <v>1</v>
      </c>
      <c r="AN357" s="3">
        <v>0</v>
      </c>
      <c r="AO357" s="3">
        <v>0</v>
      </c>
      <c r="AP357" s="3">
        <v>0</v>
      </c>
      <c r="AQ357" s="3">
        <v>0</v>
      </c>
      <c r="AR357" s="3">
        <v>0</v>
      </c>
      <c r="AS357" s="3">
        <v>0</v>
      </c>
      <c r="AT357" s="3">
        <v>0</v>
      </c>
      <c r="AU357" s="3">
        <v>0</v>
      </c>
      <c r="AV357" s="3">
        <v>0</v>
      </c>
      <c r="AW357" s="3"/>
      <c r="AX357" s="3">
        <v>1</v>
      </c>
      <c r="AY357" s="3">
        <v>0</v>
      </c>
      <c r="AZ357" s="3"/>
      <c r="BA357" s="3">
        <v>0</v>
      </c>
      <c r="BB357" s="3"/>
      <c r="BC357" s="3">
        <v>701660</v>
      </c>
      <c r="BD357" s="3" t="s">
        <v>1067</v>
      </c>
      <c r="BE357" s="3" t="s">
        <v>1162</v>
      </c>
      <c r="BF357" s="3" t="s">
        <v>1163</v>
      </c>
      <c r="BG357" s="3" t="s">
        <v>303</v>
      </c>
      <c r="BH357" s="3">
        <v>11</v>
      </c>
      <c r="BI357" s="3">
        <v>5</v>
      </c>
      <c r="BJ357" s="3">
        <v>2</v>
      </c>
      <c r="BK357" s="3" t="s">
        <v>102</v>
      </c>
      <c r="BL357" s="3" t="s">
        <v>728</v>
      </c>
    </row>
    <row r="358" spans="1:64" ht="12.75" customHeight="1">
      <c r="A358" s="3">
        <v>254</v>
      </c>
      <c r="B358" s="3">
        <v>0</v>
      </c>
      <c r="C358" s="3">
        <v>0</v>
      </c>
      <c r="D358" s="3">
        <v>0</v>
      </c>
      <c r="E358" s="3">
        <v>0</v>
      </c>
      <c r="F358" s="3">
        <v>0</v>
      </c>
      <c r="G358" s="3">
        <v>1</v>
      </c>
      <c r="H358" s="3">
        <v>0</v>
      </c>
      <c r="I358" s="3">
        <v>0</v>
      </c>
      <c r="J358" s="3">
        <v>2220</v>
      </c>
      <c r="K358" s="3">
        <v>0</v>
      </c>
      <c r="L358" s="3">
        <v>0</v>
      </c>
      <c r="M358" s="3">
        <v>0</v>
      </c>
      <c r="N358" s="3">
        <v>0</v>
      </c>
      <c r="O358" s="3">
        <v>0</v>
      </c>
      <c r="P358" s="3">
        <v>0</v>
      </c>
      <c r="Q358" s="3">
        <v>0</v>
      </c>
      <c r="R358" s="3">
        <v>0</v>
      </c>
      <c r="S358" s="3">
        <v>0</v>
      </c>
      <c r="T358" s="3">
        <v>0</v>
      </c>
      <c r="U358" s="3">
        <v>0</v>
      </c>
      <c r="V358" s="3">
        <v>0</v>
      </c>
      <c r="W358" s="3">
        <v>0</v>
      </c>
      <c r="X358" s="3">
        <v>0</v>
      </c>
      <c r="Y358" s="3">
        <v>0</v>
      </c>
      <c r="Z358" s="3">
        <v>0</v>
      </c>
      <c r="AA358" s="3">
        <v>0</v>
      </c>
      <c r="AB358" s="3">
        <v>0</v>
      </c>
      <c r="AC358" s="3">
        <v>0</v>
      </c>
      <c r="AD358" s="3">
        <v>0</v>
      </c>
      <c r="AE358" s="4">
        <v>43697.373483796298</v>
      </c>
      <c r="AF358" s="4">
        <v>43697.373483796298</v>
      </c>
      <c r="AG358" s="3">
        <v>1</v>
      </c>
      <c r="AH358" s="3">
        <v>1</v>
      </c>
      <c r="AI358" s="3">
        <v>0</v>
      </c>
      <c r="AJ358" s="3" t="s">
        <v>104</v>
      </c>
      <c r="AK358" s="3">
        <v>5</v>
      </c>
      <c r="AL358" s="3">
        <v>5</v>
      </c>
      <c r="AM358" s="3">
        <v>0</v>
      </c>
      <c r="AN358" s="3">
        <v>0</v>
      </c>
      <c r="AO358" s="3">
        <v>0</v>
      </c>
      <c r="AP358" s="3">
        <v>0</v>
      </c>
      <c r="AQ358" s="3">
        <v>0</v>
      </c>
      <c r="AR358" s="3">
        <v>0</v>
      </c>
      <c r="AS358" s="3">
        <v>0</v>
      </c>
      <c r="AT358" s="3">
        <v>0</v>
      </c>
      <c r="AU358" s="3">
        <v>0</v>
      </c>
      <c r="AV358" s="3">
        <v>0</v>
      </c>
      <c r="AW358" s="3"/>
      <c r="AX358" s="3">
        <v>1</v>
      </c>
      <c r="AY358" s="3">
        <v>0</v>
      </c>
      <c r="AZ358" s="3"/>
      <c r="BA358" s="3">
        <v>0</v>
      </c>
      <c r="BB358" s="3"/>
      <c r="BC358" s="3">
        <v>703618</v>
      </c>
      <c r="BD358" s="3" t="s">
        <v>193</v>
      </c>
      <c r="BE358" s="3" t="s">
        <v>1164</v>
      </c>
      <c r="BF358" s="3" t="s">
        <v>121</v>
      </c>
      <c r="BG358" s="3" t="s">
        <v>337</v>
      </c>
      <c r="BH358" s="3">
        <v>18</v>
      </c>
      <c r="BI358" s="3">
        <v>9</v>
      </c>
      <c r="BJ358" s="3">
        <v>1</v>
      </c>
      <c r="BK358" s="3" t="s">
        <v>127</v>
      </c>
      <c r="BL358" s="3" t="s">
        <v>1165</v>
      </c>
    </row>
    <row r="359" spans="1:64" ht="12.75" customHeight="1">
      <c r="A359" s="3">
        <v>362</v>
      </c>
      <c r="B359" s="3">
        <v>0</v>
      </c>
      <c r="C359" s="3">
        <v>0</v>
      </c>
      <c r="D359" s="3">
        <v>0</v>
      </c>
      <c r="E359" s="3">
        <v>0</v>
      </c>
      <c r="F359" s="3">
        <v>0</v>
      </c>
      <c r="G359" s="3">
        <v>0</v>
      </c>
      <c r="H359" s="3">
        <v>0</v>
      </c>
      <c r="I359" s="3">
        <v>0</v>
      </c>
      <c r="J359" s="3">
        <v>2149</v>
      </c>
      <c r="K359" s="3">
        <v>0</v>
      </c>
      <c r="L359" s="3">
        <v>0</v>
      </c>
      <c r="M359" s="3">
        <v>0</v>
      </c>
      <c r="N359" s="3">
        <v>0</v>
      </c>
      <c r="O359" s="3">
        <v>0</v>
      </c>
      <c r="P359" s="3">
        <v>0</v>
      </c>
      <c r="Q359" s="3">
        <v>0</v>
      </c>
      <c r="R359" s="3">
        <v>0</v>
      </c>
      <c r="S359" s="3">
        <v>0</v>
      </c>
      <c r="T359" s="3">
        <v>0</v>
      </c>
      <c r="U359" s="3">
        <v>0</v>
      </c>
      <c r="V359" s="3">
        <v>0</v>
      </c>
      <c r="W359" s="3">
        <v>0</v>
      </c>
      <c r="X359" s="3">
        <v>0</v>
      </c>
      <c r="Y359" s="3">
        <v>0</v>
      </c>
      <c r="Z359" s="3">
        <v>0</v>
      </c>
      <c r="AA359" s="3">
        <v>0</v>
      </c>
      <c r="AB359" s="3">
        <v>0</v>
      </c>
      <c r="AC359" s="3">
        <v>0</v>
      </c>
      <c r="AD359" s="3">
        <v>0</v>
      </c>
      <c r="AE359" s="4">
        <v>43697.374074074098</v>
      </c>
      <c r="AF359" s="4">
        <v>43697.374074074098</v>
      </c>
      <c r="AG359" s="3">
        <v>1</v>
      </c>
      <c r="AH359" s="3">
        <v>1</v>
      </c>
      <c r="AI359" s="3">
        <v>0</v>
      </c>
      <c r="AJ359" s="3" t="s">
        <v>104</v>
      </c>
      <c r="AK359" s="3">
        <v>5</v>
      </c>
      <c r="AL359" s="3">
        <v>5</v>
      </c>
      <c r="AM359" s="3">
        <v>0</v>
      </c>
      <c r="AN359" s="3">
        <v>0</v>
      </c>
      <c r="AO359" s="3">
        <v>0</v>
      </c>
      <c r="AP359" s="3">
        <v>0</v>
      </c>
      <c r="AQ359" s="3">
        <v>0</v>
      </c>
      <c r="AR359" s="3">
        <v>0</v>
      </c>
      <c r="AS359" s="3">
        <v>0</v>
      </c>
      <c r="AT359" s="3">
        <v>0</v>
      </c>
      <c r="AU359" s="3">
        <v>0</v>
      </c>
      <c r="AV359" s="3">
        <v>0</v>
      </c>
      <c r="AW359" s="3"/>
      <c r="AX359" s="3">
        <v>1</v>
      </c>
      <c r="AY359" s="3">
        <v>0</v>
      </c>
      <c r="AZ359" s="3"/>
      <c r="BA359" s="3">
        <v>0</v>
      </c>
      <c r="BB359" s="3" t="s">
        <v>1166</v>
      </c>
      <c r="BC359" s="3">
        <v>227853</v>
      </c>
      <c r="BD359" s="3" t="s">
        <v>321</v>
      </c>
      <c r="BE359" s="3" t="s">
        <v>1167</v>
      </c>
      <c r="BF359" s="3" t="s">
        <v>132</v>
      </c>
      <c r="BG359" s="3" t="s">
        <v>337</v>
      </c>
      <c r="BH359" s="3">
        <v>12</v>
      </c>
      <c r="BI359" s="3">
        <v>1</v>
      </c>
      <c r="BJ359" s="3">
        <v>0</v>
      </c>
      <c r="BK359" s="3" t="s">
        <v>109</v>
      </c>
      <c r="BL359" s="3" t="s">
        <v>343</v>
      </c>
    </row>
    <row r="360" spans="1:64" ht="12.75" customHeight="1">
      <c r="A360" s="3">
        <v>286</v>
      </c>
      <c r="B360" s="3">
        <v>0</v>
      </c>
      <c r="C360" s="3">
        <v>0</v>
      </c>
      <c r="D360" s="3">
        <v>0</v>
      </c>
      <c r="E360" s="3">
        <v>0</v>
      </c>
      <c r="F360" s="3">
        <v>0</v>
      </c>
      <c r="G360" s="3">
        <v>0</v>
      </c>
      <c r="H360" s="3">
        <v>0</v>
      </c>
      <c r="I360" s="3">
        <v>0</v>
      </c>
      <c r="J360" s="3">
        <v>2206</v>
      </c>
      <c r="K360" s="3">
        <v>0</v>
      </c>
      <c r="L360" s="3">
        <v>0</v>
      </c>
      <c r="M360" s="3">
        <v>0</v>
      </c>
      <c r="N360" s="3">
        <v>0</v>
      </c>
      <c r="O360" s="3">
        <v>0</v>
      </c>
      <c r="P360" s="3">
        <v>0</v>
      </c>
      <c r="Q360" s="3">
        <v>0</v>
      </c>
      <c r="R360" s="3">
        <v>0</v>
      </c>
      <c r="S360" s="3">
        <v>0</v>
      </c>
      <c r="T360" s="3">
        <v>0</v>
      </c>
      <c r="U360" s="3">
        <v>0</v>
      </c>
      <c r="V360" s="3">
        <v>0</v>
      </c>
      <c r="W360" s="3">
        <v>0</v>
      </c>
      <c r="X360" s="3">
        <v>0</v>
      </c>
      <c r="Y360" s="3">
        <v>0</v>
      </c>
      <c r="Z360" s="3">
        <v>0</v>
      </c>
      <c r="AA360" s="3">
        <v>0</v>
      </c>
      <c r="AB360" s="3">
        <v>0</v>
      </c>
      <c r="AC360" s="3">
        <v>0</v>
      </c>
      <c r="AD360" s="3">
        <v>0</v>
      </c>
      <c r="AE360" s="4">
        <v>43697.380543981497</v>
      </c>
      <c r="AF360" s="4">
        <v>43697.380543981497</v>
      </c>
      <c r="AG360" s="3">
        <v>1</v>
      </c>
      <c r="AH360" s="3">
        <v>1</v>
      </c>
      <c r="AI360" s="3">
        <v>1</v>
      </c>
      <c r="AJ360" s="3" t="s">
        <v>111</v>
      </c>
      <c r="AK360" s="3">
        <v>5</v>
      </c>
      <c r="AL360" s="3">
        <v>0</v>
      </c>
      <c r="AM360" s="3">
        <v>0</v>
      </c>
      <c r="AN360" s="3">
        <v>0</v>
      </c>
      <c r="AO360" s="3">
        <v>0</v>
      </c>
      <c r="AP360" s="3">
        <v>0</v>
      </c>
      <c r="AQ360" s="3">
        <v>0</v>
      </c>
      <c r="AR360" s="3">
        <v>0</v>
      </c>
      <c r="AS360" s="3">
        <v>0</v>
      </c>
      <c r="AT360" s="3">
        <v>0</v>
      </c>
      <c r="AU360" s="3">
        <v>0</v>
      </c>
      <c r="AV360" s="3">
        <v>0</v>
      </c>
      <c r="AW360" s="3" t="s">
        <v>1168</v>
      </c>
      <c r="AX360" s="3">
        <v>1</v>
      </c>
      <c r="AY360" s="3">
        <v>0</v>
      </c>
      <c r="AZ360" s="3"/>
      <c r="BA360" s="3">
        <v>0</v>
      </c>
      <c r="BB360" s="3" t="s">
        <v>1169</v>
      </c>
      <c r="BC360" s="3">
        <v>223992</v>
      </c>
      <c r="BD360" s="3" t="s">
        <v>304</v>
      </c>
      <c r="BE360" s="3" t="s">
        <v>1170</v>
      </c>
      <c r="BF360" s="3" t="s">
        <v>144</v>
      </c>
      <c r="BG360" s="3" t="s">
        <v>337</v>
      </c>
      <c r="BH360" s="3">
        <v>11</v>
      </c>
      <c r="BI360" s="3">
        <v>10</v>
      </c>
      <c r="BJ360" s="3">
        <v>27</v>
      </c>
      <c r="BK360" s="3" t="s">
        <v>425</v>
      </c>
      <c r="BL360" s="3" t="s">
        <v>1171</v>
      </c>
    </row>
    <row r="361" spans="1:64" ht="12.75" customHeight="1">
      <c r="A361" s="3">
        <v>376</v>
      </c>
      <c r="B361" s="3">
        <v>0</v>
      </c>
      <c r="C361" s="3">
        <v>0</v>
      </c>
      <c r="D361" s="3">
        <v>0</v>
      </c>
      <c r="E361" s="3">
        <v>0</v>
      </c>
      <c r="F361" s="3">
        <v>0</v>
      </c>
      <c r="G361" s="3">
        <v>0</v>
      </c>
      <c r="H361" s="3">
        <v>0</v>
      </c>
      <c r="I361" s="3">
        <v>0</v>
      </c>
      <c r="J361" s="3">
        <v>556</v>
      </c>
      <c r="K361" s="3">
        <v>0</v>
      </c>
      <c r="L361" s="3">
        <v>0</v>
      </c>
      <c r="M361" s="3">
        <v>0</v>
      </c>
      <c r="N361" s="3">
        <v>0</v>
      </c>
      <c r="O361" s="3">
        <v>0</v>
      </c>
      <c r="P361" s="3">
        <v>0</v>
      </c>
      <c r="Q361" s="3">
        <v>0</v>
      </c>
      <c r="R361" s="3">
        <v>0</v>
      </c>
      <c r="S361" s="3">
        <v>0</v>
      </c>
      <c r="T361" s="3">
        <v>0</v>
      </c>
      <c r="U361" s="3">
        <v>0</v>
      </c>
      <c r="V361" s="3">
        <v>0</v>
      </c>
      <c r="W361" s="3">
        <v>0</v>
      </c>
      <c r="X361" s="3">
        <v>0</v>
      </c>
      <c r="Y361" s="3">
        <v>0</v>
      </c>
      <c r="Z361" s="3">
        <v>0</v>
      </c>
      <c r="AA361" s="3">
        <v>0</v>
      </c>
      <c r="AB361" s="3">
        <v>0</v>
      </c>
      <c r="AC361" s="3">
        <v>0</v>
      </c>
      <c r="AD361" s="3">
        <v>0</v>
      </c>
      <c r="AE361" s="4">
        <v>43697.406585648103</v>
      </c>
      <c r="AF361" s="4">
        <v>43697.406585648103</v>
      </c>
      <c r="AG361" s="3">
        <v>1</v>
      </c>
      <c r="AH361" s="3">
        <v>0</v>
      </c>
      <c r="AI361" s="3">
        <v>0</v>
      </c>
      <c r="AJ361" s="3" t="s">
        <v>104</v>
      </c>
      <c r="AK361" s="3">
        <v>5</v>
      </c>
      <c r="AL361" s="3">
        <v>0</v>
      </c>
      <c r="AM361" s="3">
        <v>0</v>
      </c>
      <c r="AN361" s="3">
        <v>0</v>
      </c>
      <c r="AO361" s="3">
        <v>0</v>
      </c>
      <c r="AP361" s="3">
        <v>0</v>
      </c>
      <c r="AQ361" s="3">
        <v>0</v>
      </c>
      <c r="AR361" s="3">
        <v>0</v>
      </c>
      <c r="AS361" s="3">
        <v>0</v>
      </c>
      <c r="AT361" s="3">
        <v>0</v>
      </c>
      <c r="AU361" s="3">
        <v>0</v>
      </c>
      <c r="AV361" s="3">
        <v>0</v>
      </c>
      <c r="AW361" s="3"/>
      <c r="AX361" s="3">
        <v>1</v>
      </c>
      <c r="AY361" s="3">
        <v>0</v>
      </c>
      <c r="AZ361" s="3"/>
      <c r="BA361" s="3">
        <v>0</v>
      </c>
      <c r="BB361" s="3" t="s">
        <v>1172</v>
      </c>
      <c r="BC361" s="3">
        <v>585818</v>
      </c>
      <c r="BD361" s="3" t="s">
        <v>543</v>
      </c>
      <c r="BE361" s="3" t="s">
        <v>1173</v>
      </c>
      <c r="BF361" s="3" t="s">
        <v>141</v>
      </c>
      <c r="BG361" s="3" t="s">
        <v>636</v>
      </c>
      <c r="BH361" s="3">
        <v>22</v>
      </c>
      <c r="BI361" s="3">
        <v>5</v>
      </c>
      <c r="BJ361" s="3">
        <v>29</v>
      </c>
      <c r="BK361" s="3" t="s">
        <v>102</v>
      </c>
      <c r="BL361" s="3" t="s">
        <v>149</v>
      </c>
    </row>
    <row r="362" spans="1:64" ht="12.75" customHeight="1">
      <c r="A362" s="3">
        <v>392</v>
      </c>
      <c r="B362" s="3">
        <v>0</v>
      </c>
      <c r="C362" s="3">
        <v>0</v>
      </c>
      <c r="D362" s="3">
        <v>0</v>
      </c>
      <c r="E362" s="3">
        <v>0</v>
      </c>
      <c r="F362" s="3">
        <v>0</v>
      </c>
      <c r="G362" s="3">
        <v>0</v>
      </c>
      <c r="H362" s="3">
        <v>0</v>
      </c>
      <c r="I362" s="3">
        <v>0</v>
      </c>
      <c r="J362" s="3">
        <v>360</v>
      </c>
      <c r="K362" s="3">
        <v>0</v>
      </c>
      <c r="L362" s="3">
        <v>0</v>
      </c>
      <c r="M362" s="3">
        <v>0</v>
      </c>
      <c r="N362" s="3">
        <v>0</v>
      </c>
      <c r="O362" s="3">
        <v>0</v>
      </c>
      <c r="P362" s="3">
        <v>0</v>
      </c>
      <c r="Q362" s="3">
        <v>0</v>
      </c>
      <c r="R362" s="3">
        <v>0</v>
      </c>
      <c r="S362" s="3">
        <v>0</v>
      </c>
      <c r="T362" s="3">
        <v>0</v>
      </c>
      <c r="U362" s="3">
        <v>0</v>
      </c>
      <c r="V362" s="3">
        <v>0</v>
      </c>
      <c r="W362" s="3">
        <v>0</v>
      </c>
      <c r="X362" s="3">
        <v>0</v>
      </c>
      <c r="Y362" s="3">
        <v>0</v>
      </c>
      <c r="Z362" s="3">
        <v>0</v>
      </c>
      <c r="AA362" s="3">
        <v>0</v>
      </c>
      <c r="AB362" s="3">
        <v>0</v>
      </c>
      <c r="AC362" s="3">
        <v>0</v>
      </c>
      <c r="AD362" s="3">
        <v>0</v>
      </c>
      <c r="AE362" s="4">
        <v>43697.413912037002</v>
      </c>
      <c r="AF362" s="4">
        <v>43697.413912037002</v>
      </c>
      <c r="AG362" s="3">
        <v>1</v>
      </c>
      <c r="AH362" s="3">
        <v>1</v>
      </c>
      <c r="AI362" s="3">
        <v>3</v>
      </c>
      <c r="AJ362" s="3" t="s">
        <v>111</v>
      </c>
      <c r="AK362" s="3">
        <v>5</v>
      </c>
      <c r="AL362" s="3">
        <v>5</v>
      </c>
      <c r="AM362" s="3">
        <v>1</v>
      </c>
      <c r="AN362" s="3">
        <v>0</v>
      </c>
      <c r="AO362" s="3">
        <v>0</v>
      </c>
      <c r="AP362" s="3">
        <v>0</v>
      </c>
      <c r="AQ362" s="3">
        <v>0</v>
      </c>
      <c r="AR362" s="3">
        <v>0</v>
      </c>
      <c r="AS362" s="3">
        <v>0</v>
      </c>
      <c r="AT362" s="3">
        <v>0</v>
      </c>
      <c r="AU362" s="3">
        <v>0</v>
      </c>
      <c r="AV362" s="3">
        <v>0</v>
      </c>
      <c r="AW362" s="3"/>
      <c r="AX362" s="3">
        <v>1</v>
      </c>
      <c r="AY362" s="3">
        <v>0</v>
      </c>
      <c r="AZ362" s="3"/>
      <c r="BA362" s="3">
        <v>0</v>
      </c>
      <c r="BB362" s="3"/>
      <c r="BC362" s="3">
        <v>614298</v>
      </c>
      <c r="BD362" s="3" t="s">
        <v>124</v>
      </c>
      <c r="BE362" s="3" t="s">
        <v>1174</v>
      </c>
      <c r="BF362" s="3" t="s">
        <v>327</v>
      </c>
      <c r="BG362" s="3" t="s">
        <v>1175</v>
      </c>
      <c r="BH362" s="3">
        <v>19</v>
      </c>
      <c r="BI362" s="3">
        <v>10</v>
      </c>
      <c r="BJ362" s="3">
        <v>20</v>
      </c>
      <c r="BK362" s="3" t="s">
        <v>102</v>
      </c>
      <c r="BL362" s="3" t="s">
        <v>1176</v>
      </c>
    </row>
    <row r="363" spans="1:64" ht="12.75" customHeight="1">
      <c r="A363" s="3">
        <v>393</v>
      </c>
      <c r="B363" s="3">
        <v>0</v>
      </c>
      <c r="C363" s="3">
        <v>0</v>
      </c>
      <c r="D363" s="3">
        <v>0</v>
      </c>
      <c r="E363" s="3">
        <v>0</v>
      </c>
      <c r="F363" s="3">
        <v>0</v>
      </c>
      <c r="G363" s="3">
        <v>0</v>
      </c>
      <c r="H363" s="3">
        <v>0</v>
      </c>
      <c r="I363" s="3">
        <v>0</v>
      </c>
      <c r="J363" s="3">
        <v>469</v>
      </c>
      <c r="K363" s="3">
        <v>0</v>
      </c>
      <c r="L363" s="3">
        <v>0</v>
      </c>
      <c r="M363" s="3">
        <v>0</v>
      </c>
      <c r="N363" s="3">
        <v>0</v>
      </c>
      <c r="O363" s="3">
        <v>0</v>
      </c>
      <c r="P363" s="3">
        <v>0</v>
      </c>
      <c r="Q363" s="3">
        <v>0</v>
      </c>
      <c r="R363" s="3">
        <v>0</v>
      </c>
      <c r="S363" s="3">
        <v>0</v>
      </c>
      <c r="T363" s="3">
        <v>0</v>
      </c>
      <c r="U363" s="3">
        <v>0</v>
      </c>
      <c r="V363" s="3">
        <v>0</v>
      </c>
      <c r="W363" s="3">
        <v>0</v>
      </c>
      <c r="X363" s="3">
        <v>0</v>
      </c>
      <c r="Y363" s="3">
        <v>0</v>
      </c>
      <c r="Z363" s="3">
        <v>0</v>
      </c>
      <c r="AA363" s="3">
        <v>0</v>
      </c>
      <c r="AB363" s="3">
        <v>0</v>
      </c>
      <c r="AC363" s="3">
        <v>0</v>
      </c>
      <c r="AD363" s="3">
        <v>0</v>
      </c>
      <c r="AE363" s="4">
        <v>43697.415034722202</v>
      </c>
      <c r="AF363" s="4">
        <v>43697.415034722202</v>
      </c>
      <c r="AG363" s="3">
        <v>1</v>
      </c>
      <c r="AH363" s="3">
        <v>2</v>
      </c>
      <c r="AI363" s="3">
        <v>1</v>
      </c>
      <c r="AJ363" s="3" t="s">
        <v>359</v>
      </c>
      <c r="AK363" s="3">
        <v>5</v>
      </c>
      <c r="AL363" s="3">
        <v>0</v>
      </c>
      <c r="AM363" s="3">
        <v>1</v>
      </c>
      <c r="AN363" s="3">
        <v>0</v>
      </c>
      <c r="AO363" s="3">
        <v>0</v>
      </c>
      <c r="AP363" s="3">
        <v>0</v>
      </c>
      <c r="AQ363" s="3">
        <v>0</v>
      </c>
      <c r="AR363" s="3">
        <v>0</v>
      </c>
      <c r="AS363" s="3">
        <v>0</v>
      </c>
      <c r="AT363" s="3">
        <v>0</v>
      </c>
      <c r="AU363" s="3">
        <v>0</v>
      </c>
      <c r="AV363" s="3">
        <v>0</v>
      </c>
      <c r="AW363" s="3"/>
      <c r="AX363" s="3">
        <v>1</v>
      </c>
      <c r="AY363" s="3">
        <v>0</v>
      </c>
      <c r="AZ363" s="3"/>
      <c r="BA363" s="3">
        <v>0</v>
      </c>
      <c r="BB363" s="3"/>
      <c r="BC363" s="3">
        <v>617924</v>
      </c>
      <c r="BD363" s="3" t="s">
        <v>158</v>
      </c>
      <c r="BE363" s="3" t="s">
        <v>1177</v>
      </c>
      <c r="BF363" s="3" t="s">
        <v>141</v>
      </c>
      <c r="BG363" s="3" t="s">
        <v>142</v>
      </c>
      <c r="BH363" s="3">
        <v>12</v>
      </c>
      <c r="BI363" s="3">
        <v>7</v>
      </c>
      <c r="BJ363" s="3">
        <v>8</v>
      </c>
      <c r="BK363" s="3" t="s">
        <v>102</v>
      </c>
      <c r="BL363" s="3" t="s">
        <v>1178</v>
      </c>
    </row>
    <row r="364" spans="1:64" ht="12.75" customHeight="1">
      <c r="A364" s="3">
        <v>394</v>
      </c>
      <c r="B364" s="3">
        <v>0</v>
      </c>
      <c r="C364" s="3">
        <v>0</v>
      </c>
      <c r="D364" s="3">
        <v>0</v>
      </c>
      <c r="E364" s="3">
        <v>0</v>
      </c>
      <c r="F364" s="3">
        <v>0</v>
      </c>
      <c r="G364" s="3">
        <v>0</v>
      </c>
      <c r="H364" s="3">
        <v>0</v>
      </c>
      <c r="I364" s="3">
        <v>0</v>
      </c>
      <c r="J364" s="3">
        <v>105</v>
      </c>
      <c r="K364" s="3">
        <v>0</v>
      </c>
      <c r="L364" s="3">
        <v>0</v>
      </c>
      <c r="M364" s="3">
        <v>0</v>
      </c>
      <c r="N364" s="3">
        <v>0</v>
      </c>
      <c r="O364" s="3">
        <v>0</v>
      </c>
      <c r="P364" s="3">
        <v>0</v>
      </c>
      <c r="Q364" s="3">
        <v>0</v>
      </c>
      <c r="R364" s="3">
        <v>0</v>
      </c>
      <c r="S364" s="3">
        <v>0</v>
      </c>
      <c r="T364" s="3">
        <v>0</v>
      </c>
      <c r="U364" s="3">
        <v>0</v>
      </c>
      <c r="V364" s="3">
        <v>0</v>
      </c>
      <c r="W364" s="3">
        <v>0</v>
      </c>
      <c r="X364" s="3">
        <v>0</v>
      </c>
      <c r="Y364" s="3">
        <v>0</v>
      </c>
      <c r="Z364" s="3">
        <v>0</v>
      </c>
      <c r="AA364" s="3">
        <v>0</v>
      </c>
      <c r="AB364" s="3">
        <v>0</v>
      </c>
      <c r="AC364" s="3">
        <v>0</v>
      </c>
      <c r="AD364" s="3">
        <v>0</v>
      </c>
      <c r="AE364" s="4">
        <v>43697.433796296304</v>
      </c>
      <c r="AF364" s="4">
        <v>43697.433796296304</v>
      </c>
      <c r="AG364" s="3">
        <v>1</v>
      </c>
      <c r="AH364" s="3">
        <v>0</v>
      </c>
      <c r="AI364" s="3">
        <v>0</v>
      </c>
      <c r="AJ364" s="3" t="s">
        <v>111</v>
      </c>
      <c r="AK364" s="3">
        <v>5</v>
      </c>
      <c r="AL364" s="3">
        <v>0</v>
      </c>
      <c r="AM364" s="3">
        <v>0</v>
      </c>
      <c r="AN364" s="3">
        <v>0</v>
      </c>
      <c r="AO364" s="3">
        <v>0</v>
      </c>
      <c r="AP364" s="3">
        <v>0</v>
      </c>
      <c r="AQ364" s="3">
        <v>0</v>
      </c>
      <c r="AR364" s="3">
        <v>0</v>
      </c>
      <c r="AS364" s="3">
        <v>0</v>
      </c>
      <c r="AT364" s="3">
        <v>0</v>
      </c>
      <c r="AU364" s="3">
        <v>0</v>
      </c>
      <c r="AV364" s="3">
        <v>0</v>
      </c>
      <c r="AW364" s="3"/>
      <c r="AX364" s="3">
        <v>1</v>
      </c>
      <c r="AY364" s="3">
        <v>0</v>
      </c>
      <c r="AZ364" s="3"/>
      <c r="BA364" s="3">
        <v>0</v>
      </c>
      <c r="BB364" s="3"/>
      <c r="BC364" s="3">
        <v>590307</v>
      </c>
      <c r="BD364" s="3" t="s">
        <v>1179</v>
      </c>
      <c r="BE364" s="3" t="s">
        <v>1180</v>
      </c>
      <c r="BF364" s="3" t="s">
        <v>190</v>
      </c>
      <c r="BG364" s="3" t="s">
        <v>408</v>
      </c>
      <c r="BH364" s="3">
        <v>20</v>
      </c>
      <c r="BI364" s="3">
        <v>0</v>
      </c>
      <c r="BJ364" s="3">
        <v>1</v>
      </c>
      <c r="BK364" s="3" t="s">
        <v>157</v>
      </c>
      <c r="BL364" s="3" t="s">
        <v>193</v>
      </c>
    </row>
    <row r="365" spans="1:64" ht="12.75" customHeight="1">
      <c r="A365" s="3">
        <v>301</v>
      </c>
      <c r="B365" s="3">
        <v>0</v>
      </c>
      <c r="C365" s="3">
        <v>0</v>
      </c>
      <c r="D365" s="3">
        <v>5</v>
      </c>
      <c r="E365" s="3">
        <v>0</v>
      </c>
      <c r="F365" s="3">
        <v>0</v>
      </c>
      <c r="G365" s="3">
        <v>0</v>
      </c>
      <c r="H365" s="3">
        <v>0</v>
      </c>
      <c r="I365" s="3">
        <v>0</v>
      </c>
      <c r="J365" s="3">
        <v>827</v>
      </c>
      <c r="K365" s="3">
        <v>0</v>
      </c>
      <c r="L365" s="3">
        <v>0</v>
      </c>
      <c r="M365" s="3">
        <v>0</v>
      </c>
      <c r="N365" s="3">
        <v>0</v>
      </c>
      <c r="O365" s="3">
        <v>0</v>
      </c>
      <c r="P365" s="3">
        <v>0</v>
      </c>
      <c r="Q365" s="3">
        <v>0</v>
      </c>
      <c r="R365" s="3">
        <v>0</v>
      </c>
      <c r="S365" s="3">
        <v>0</v>
      </c>
      <c r="T365" s="3">
        <v>0</v>
      </c>
      <c r="U365" s="3">
        <v>0</v>
      </c>
      <c r="V365" s="3">
        <v>0</v>
      </c>
      <c r="W365" s="3">
        <v>0</v>
      </c>
      <c r="X365" s="3">
        <v>0</v>
      </c>
      <c r="Y365" s="3">
        <v>0</v>
      </c>
      <c r="Z365" s="3">
        <v>0</v>
      </c>
      <c r="AA365" s="3">
        <v>0</v>
      </c>
      <c r="AB365" s="3">
        <v>0</v>
      </c>
      <c r="AC365" s="3">
        <v>0</v>
      </c>
      <c r="AD365" s="3">
        <v>0</v>
      </c>
      <c r="AE365" s="4">
        <v>43697.440844907404</v>
      </c>
      <c r="AF365" s="4">
        <v>43697.440844907404</v>
      </c>
      <c r="AG365" s="3">
        <v>1</v>
      </c>
      <c r="AH365" s="3">
        <v>0</v>
      </c>
      <c r="AI365" s="3">
        <v>0</v>
      </c>
      <c r="AJ365" s="3"/>
      <c r="AK365" s="3">
        <v>5</v>
      </c>
      <c r="AL365" s="3">
        <v>0</v>
      </c>
      <c r="AM365" s="3">
        <v>1</v>
      </c>
      <c r="AN365" s="3">
        <v>0</v>
      </c>
      <c r="AO365" s="3">
        <v>0</v>
      </c>
      <c r="AP365" s="3">
        <v>0</v>
      </c>
      <c r="AQ365" s="3">
        <v>0</v>
      </c>
      <c r="AR365" s="3">
        <v>0</v>
      </c>
      <c r="AS365" s="3">
        <v>0</v>
      </c>
      <c r="AT365" s="3">
        <v>0</v>
      </c>
      <c r="AU365" s="3">
        <v>0</v>
      </c>
      <c r="AV365" s="3">
        <v>0</v>
      </c>
      <c r="AW365" s="3"/>
      <c r="AX365" s="3">
        <v>1</v>
      </c>
      <c r="AY365" s="3">
        <v>0</v>
      </c>
      <c r="AZ365" s="3"/>
      <c r="BA365" s="3">
        <v>0</v>
      </c>
      <c r="BB365" s="3"/>
      <c r="BC365" s="3">
        <v>605400</v>
      </c>
      <c r="BD365" s="3" t="s">
        <v>221</v>
      </c>
      <c r="BE365" s="3" t="s">
        <v>1181</v>
      </c>
      <c r="BF365" s="3" t="s">
        <v>100</v>
      </c>
      <c r="BG365" s="3" t="s">
        <v>958</v>
      </c>
      <c r="BH365" s="3">
        <v>16</v>
      </c>
      <c r="BI365" s="3">
        <v>6</v>
      </c>
      <c r="BJ365" s="3">
        <v>24</v>
      </c>
      <c r="BK365" s="3" t="s">
        <v>102</v>
      </c>
      <c r="BL365" s="3" t="s">
        <v>138</v>
      </c>
    </row>
    <row r="366" spans="1:64" ht="12.75" customHeight="1">
      <c r="A366" s="3">
        <v>396</v>
      </c>
      <c r="B366" s="3">
        <v>0</v>
      </c>
      <c r="C366" s="3">
        <v>0</v>
      </c>
      <c r="D366" s="3">
        <v>0</v>
      </c>
      <c r="E366" s="3">
        <v>0</v>
      </c>
      <c r="F366" s="3">
        <v>0</v>
      </c>
      <c r="G366" s="3">
        <v>0</v>
      </c>
      <c r="H366" s="3">
        <v>0</v>
      </c>
      <c r="I366" s="3">
        <v>0</v>
      </c>
      <c r="J366" s="3">
        <v>1767</v>
      </c>
      <c r="K366" s="3">
        <v>0</v>
      </c>
      <c r="L366" s="3">
        <v>0</v>
      </c>
      <c r="M366" s="3">
        <v>0</v>
      </c>
      <c r="N366" s="3">
        <v>0</v>
      </c>
      <c r="O366" s="3">
        <v>0</v>
      </c>
      <c r="P366" s="3">
        <v>0</v>
      </c>
      <c r="Q366" s="3">
        <v>0</v>
      </c>
      <c r="R366" s="3">
        <v>0</v>
      </c>
      <c r="S366" s="3">
        <v>0</v>
      </c>
      <c r="T366" s="3">
        <v>0</v>
      </c>
      <c r="U366" s="3">
        <v>0</v>
      </c>
      <c r="V366" s="3">
        <v>0</v>
      </c>
      <c r="W366" s="3">
        <v>0</v>
      </c>
      <c r="X366" s="3">
        <v>0</v>
      </c>
      <c r="Y366" s="3">
        <v>0</v>
      </c>
      <c r="Z366" s="3">
        <v>0</v>
      </c>
      <c r="AA366" s="3">
        <v>0</v>
      </c>
      <c r="AB366" s="3">
        <v>0</v>
      </c>
      <c r="AC366" s="3">
        <v>0</v>
      </c>
      <c r="AD366" s="3">
        <v>0</v>
      </c>
      <c r="AE366" s="4">
        <v>43697.450312499997</v>
      </c>
      <c r="AF366" s="4">
        <v>43697.450312499997</v>
      </c>
      <c r="AG366" s="3">
        <v>1</v>
      </c>
      <c r="AH366" s="3">
        <v>0</v>
      </c>
      <c r="AI366" s="3">
        <v>0</v>
      </c>
      <c r="AJ366" s="3"/>
      <c r="AK366" s="3">
        <v>0</v>
      </c>
      <c r="AL366" s="3">
        <v>0</v>
      </c>
      <c r="AM366" s="3">
        <v>0</v>
      </c>
      <c r="AN366" s="3">
        <v>0</v>
      </c>
      <c r="AO366" s="3">
        <v>0</v>
      </c>
      <c r="AP366" s="3">
        <v>0</v>
      </c>
      <c r="AQ366" s="3">
        <v>0</v>
      </c>
      <c r="AR366" s="3">
        <v>0</v>
      </c>
      <c r="AS366" s="3">
        <v>0</v>
      </c>
      <c r="AT366" s="3">
        <v>0</v>
      </c>
      <c r="AU366" s="3">
        <v>0</v>
      </c>
      <c r="AV366" s="3">
        <v>0</v>
      </c>
      <c r="AW366" s="3"/>
      <c r="AX366" s="3">
        <v>1</v>
      </c>
      <c r="AY366" s="3">
        <v>0</v>
      </c>
      <c r="AZ366" s="3"/>
      <c r="BA366" s="3">
        <v>0</v>
      </c>
      <c r="BB366" s="3"/>
      <c r="BC366" s="3">
        <v>622590</v>
      </c>
      <c r="BD366" s="3" t="s">
        <v>829</v>
      </c>
      <c r="BE366" s="3" t="s">
        <v>1182</v>
      </c>
      <c r="BF366" s="3" t="s">
        <v>219</v>
      </c>
      <c r="BG366" s="3" t="s">
        <v>1183</v>
      </c>
      <c r="BH366" s="3">
        <v>11</v>
      </c>
      <c r="BI366" s="3">
        <v>5</v>
      </c>
      <c r="BJ366" s="3">
        <v>18</v>
      </c>
      <c r="BK366" s="3" t="s">
        <v>127</v>
      </c>
      <c r="BL366" s="3" t="s">
        <v>321</v>
      </c>
    </row>
    <row r="367" spans="1:64" ht="12.75" customHeight="1">
      <c r="A367" s="3">
        <v>397</v>
      </c>
      <c r="B367" s="3">
        <v>0</v>
      </c>
      <c r="C367" s="3">
        <v>0</v>
      </c>
      <c r="D367" s="3">
        <v>0</v>
      </c>
      <c r="E367" s="3">
        <v>0</v>
      </c>
      <c r="F367" s="3">
        <v>0</v>
      </c>
      <c r="G367" s="3">
        <v>0</v>
      </c>
      <c r="H367" s="3">
        <v>0</v>
      </c>
      <c r="I367" s="3">
        <v>0</v>
      </c>
      <c r="J367" s="3">
        <v>70</v>
      </c>
      <c r="K367" s="3">
        <v>0</v>
      </c>
      <c r="L367" s="3">
        <v>0</v>
      </c>
      <c r="M367" s="3">
        <v>0</v>
      </c>
      <c r="N367" s="3">
        <v>0</v>
      </c>
      <c r="O367" s="3">
        <v>0</v>
      </c>
      <c r="P367" s="3">
        <v>0</v>
      </c>
      <c r="Q367" s="3">
        <v>0</v>
      </c>
      <c r="R367" s="3">
        <v>0</v>
      </c>
      <c r="S367" s="3">
        <v>0</v>
      </c>
      <c r="T367" s="3">
        <v>0</v>
      </c>
      <c r="U367" s="3">
        <v>0</v>
      </c>
      <c r="V367" s="3">
        <v>0</v>
      </c>
      <c r="W367" s="3">
        <v>0</v>
      </c>
      <c r="X367" s="3">
        <v>0</v>
      </c>
      <c r="Y367" s="3">
        <v>0</v>
      </c>
      <c r="Z367" s="3">
        <v>0</v>
      </c>
      <c r="AA367" s="3">
        <v>0</v>
      </c>
      <c r="AB367" s="3">
        <v>0</v>
      </c>
      <c r="AC367" s="3">
        <v>0</v>
      </c>
      <c r="AD367" s="3">
        <v>0</v>
      </c>
      <c r="AE367" s="4">
        <v>43697.455150463</v>
      </c>
      <c r="AF367" s="4">
        <v>43697.455150463</v>
      </c>
      <c r="AG367" s="3">
        <v>1</v>
      </c>
      <c r="AH367" s="3">
        <v>0</v>
      </c>
      <c r="AI367" s="3">
        <v>0</v>
      </c>
      <c r="AJ367" s="3" t="s">
        <v>111</v>
      </c>
      <c r="AK367" s="3">
        <v>5</v>
      </c>
      <c r="AL367" s="3">
        <v>0</v>
      </c>
      <c r="AM367" s="3">
        <v>1</v>
      </c>
      <c r="AN367" s="3">
        <v>0</v>
      </c>
      <c r="AO367" s="3">
        <v>0</v>
      </c>
      <c r="AP367" s="3">
        <v>0</v>
      </c>
      <c r="AQ367" s="3">
        <v>0</v>
      </c>
      <c r="AR367" s="3">
        <v>0</v>
      </c>
      <c r="AS367" s="3">
        <v>0</v>
      </c>
      <c r="AT367" s="3">
        <v>0</v>
      </c>
      <c r="AU367" s="3">
        <v>0</v>
      </c>
      <c r="AV367" s="3">
        <v>0</v>
      </c>
      <c r="AW367" s="3"/>
      <c r="AX367" s="3">
        <v>1</v>
      </c>
      <c r="AY367" s="3">
        <v>0</v>
      </c>
      <c r="AZ367" s="3"/>
      <c r="BA367" s="3">
        <v>0</v>
      </c>
      <c r="BB367" s="3"/>
      <c r="BC367" s="3">
        <v>617974</v>
      </c>
      <c r="BD367" s="3" t="s">
        <v>148</v>
      </c>
      <c r="BE367" s="3" t="s">
        <v>1184</v>
      </c>
      <c r="BF367" s="3" t="s">
        <v>311</v>
      </c>
      <c r="BG367" s="3" t="s">
        <v>142</v>
      </c>
      <c r="BH367" s="3">
        <v>12</v>
      </c>
      <c r="BI367" s="3">
        <v>7</v>
      </c>
      <c r="BJ367" s="3">
        <v>7</v>
      </c>
      <c r="BK367" s="3" t="s">
        <v>102</v>
      </c>
      <c r="BL367" s="3" t="s">
        <v>124</v>
      </c>
    </row>
    <row r="368" spans="1:64" ht="12.75" customHeight="1">
      <c r="A368" s="3">
        <v>326</v>
      </c>
      <c r="B368" s="3">
        <v>0</v>
      </c>
      <c r="C368" s="3">
        <v>0</v>
      </c>
      <c r="D368" s="3">
        <v>0</v>
      </c>
      <c r="E368" s="3">
        <v>0</v>
      </c>
      <c r="F368" s="3">
        <v>0</v>
      </c>
      <c r="G368" s="3">
        <v>0</v>
      </c>
      <c r="H368" s="3">
        <v>0</v>
      </c>
      <c r="I368" s="3">
        <v>0</v>
      </c>
      <c r="J368" s="3">
        <v>291</v>
      </c>
      <c r="K368" s="3">
        <v>0</v>
      </c>
      <c r="L368" s="3">
        <v>0</v>
      </c>
      <c r="M368" s="3">
        <v>0</v>
      </c>
      <c r="N368" s="3">
        <v>0</v>
      </c>
      <c r="O368" s="3">
        <v>0</v>
      </c>
      <c r="P368" s="3">
        <v>0</v>
      </c>
      <c r="Q368" s="3">
        <v>0</v>
      </c>
      <c r="R368" s="3">
        <v>0</v>
      </c>
      <c r="S368" s="3">
        <v>0</v>
      </c>
      <c r="T368" s="3">
        <v>0</v>
      </c>
      <c r="U368" s="3">
        <v>0</v>
      </c>
      <c r="V368" s="3">
        <v>0</v>
      </c>
      <c r="W368" s="3">
        <v>0</v>
      </c>
      <c r="X368" s="3">
        <v>0</v>
      </c>
      <c r="Y368" s="3">
        <v>0</v>
      </c>
      <c r="Z368" s="3">
        <v>0</v>
      </c>
      <c r="AA368" s="3">
        <v>0</v>
      </c>
      <c r="AB368" s="3">
        <v>0</v>
      </c>
      <c r="AC368" s="3">
        <v>0</v>
      </c>
      <c r="AD368" s="3">
        <v>0</v>
      </c>
      <c r="AE368" s="4">
        <v>43697.458668981497</v>
      </c>
      <c r="AF368" s="4">
        <v>43697.458668981497</v>
      </c>
      <c r="AG368" s="3">
        <v>1</v>
      </c>
      <c r="AH368" s="3">
        <v>1</v>
      </c>
      <c r="AI368" s="3">
        <v>2</v>
      </c>
      <c r="AJ368" s="3" t="s">
        <v>104</v>
      </c>
      <c r="AK368" s="3">
        <v>5</v>
      </c>
      <c r="AL368" s="3">
        <v>0</v>
      </c>
      <c r="AM368" s="3">
        <v>0</v>
      </c>
      <c r="AN368" s="3">
        <v>0</v>
      </c>
      <c r="AO368" s="3">
        <v>0</v>
      </c>
      <c r="AP368" s="3">
        <v>0</v>
      </c>
      <c r="AQ368" s="3">
        <v>0</v>
      </c>
      <c r="AR368" s="3">
        <v>0</v>
      </c>
      <c r="AS368" s="3">
        <v>0</v>
      </c>
      <c r="AT368" s="3">
        <v>0</v>
      </c>
      <c r="AU368" s="3">
        <v>0</v>
      </c>
      <c r="AV368" s="3">
        <v>0</v>
      </c>
      <c r="AW368" s="3"/>
      <c r="AX368" s="3">
        <v>1</v>
      </c>
      <c r="AY368" s="3">
        <v>0</v>
      </c>
      <c r="AZ368" s="3"/>
      <c r="BA368" s="3">
        <v>0</v>
      </c>
      <c r="BB368" s="3" t="s">
        <v>1185</v>
      </c>
      <c r="BC368" s="3">
        <v>549257</v>
      </c>
      <c r="BD368" s="3" t="s">
        <v>130</v>
      </c>
      <c r="BE368" s="3" t="s">
        <v>1186</v>
      </c>
      <c r="BF368" s="3" t="s">
        <v>351</v>
      </c>
      <c r="BG368" s="3" t="s">
        <v>185</v>
      </c>
      <c r="BH368" s="3">
        <v>36</v>
      </c>
      <c r="BI368" s="3">
        <v>5</v>
      </c>
      <c r="BJ368" s="3">
        <v>3</v>
      </c>
      <c r="BK368" s="3" t="s">
        <v>102</v>
      </c>
      <c r="BL368" s="3" t="s">
        <v>1187</v>
      </c>
    </row>
    <row r="369" spans="1:64" ht="12.75" customHeight="1">
      <c r="A369" s="3">
        <v>395</v>
      </c>
      <c r="B369" s="3">
        <v>0</v>
      </c>
      <c r="C369" s="3">
        <v>0</v>
      </c>
      <c r="D369" s="3">
        <v>0</v>
      </c>
      <c r="E369" s="3">
        <v>0</v>
      </c>
      <c r="F369" s="3">
        <v>0</v>
      </c>
      <c r="G369" s="3">
        <v>0</v>
      </c>
      <c r="H369" s="3">
        <v>0</v>
      </c>
      <c r="I369" s="3">
        <v>0</v>
      </c>
      <c r="J369" s="3">
        <v>1839</v>
      </c>
      <c r="K369" s="3">
        <v>0</v>
      </c>
      <c r="L369" s="3">
        <v>0</v>
      </c>
      <c r="M369" s="3">
        <v>0</v>
      </c>
      <c r="N369" s="3">
        <v>0</v>
      </c>
      <c r="O369" s="3">
        <v>0</v>
      </c>
      <c r="P369" s="3">
        <v>0</v>
      </c>
      <c r="Q369" s="3">
        <v>0</v>
      </c>
      <c r="R369" s="3">
        <v>0</v>
      </c>
      <c r="S369" s="3">
        <v>0</v>
      </c>
      <c r="T369" s="3">
        <v>0</v>
      </c>
      <c r="U369" s="3">
        <v>0</v>
      </c>
      <c r="V369" s="3">
        <v>0</v>
      </c>
      <c r="W369" s="3">
        <v>0</v>
      </c>
      <c r="X369" s="3">
        <v>0</v>
      </c>
      <c r="Y369" s="3">
        <v>0</v>
      </c>
      <c r="Z369" s="3">
        <v>0</v>
      </c>
      <c r="AA369" s="3">
        <v>0</v>
      </c>
      <c r="AB369" s="3">
        <v>0</v>
      </c>
      <c r="AC369" s="3">
        <v>0</v>
      </c>
      <c r="AD369" s="3">
        <v>0</v>
      </c>
      <c r="AE369" s="4">
        <v>43697.469270833302</v>
      </c>
      <c r="AF369" s="4">
        <v>43697.469270833302</v>
      </c>
      <c r="AG369" s="3">
        <v>1</v>
      </c>
      <c r="AH369" s="3">
        <v>1</v>
      </c>
      <c r="AI369" s="3">
        <v>2</v>
      </c>
      <c r="AJ369" s="3" t="s">
        <v>135</v>
      </c>
      <c r="AK369" s="3">
        <v>1</v>
      </c>
      <c r="AL369" s="3">
        <v>1</v>
      </c>
      <c r="AM369" s="3">
        <v>1</v>
      </c>
      <c r="AN369" s="3">
        <v>0</v>
      </c>
      <c r="AO369" s="3">
        <v>0</v>
      </c>
      <c r="AP369" s="3">
        <v>0</v>
      </c>
      <c r="AQ369" s="3">
        <v>0</v>
      </c>
      <c r="AR369" s="3">
        <v>0</v>
      </c>
      <c r="AS369" s="3">
        <v>0</v>
      </c>
      <c r="AT369" s="3">
        <v>0</v>
      </c>
      <c r="AU369" s="3">
        <v>0</v>
      </c>
      <c r="AV369" s="3">
        <v>0</v>
      </c>
      <c r="AW369" s="3"/>
      <c r="AX369" s="3">
        <v>1</v>
      </c>
      <c r="AY369" s="3">
        <v>0</v>
      </c>
      <c r="AZ369" s="3"/>
      <c r="BA369" s="3">
        <v>0</v>
      </c>
      <c r="BB369" s="3" t="s">
        <v>1188</v>
      </c>
      <c r="BC369" s="3">
        <v>611739</v>
      </c>
      <c r="BD369" s="3" t="s">
        <v>287</v>
      </c>
      <c r="BE369" s="3" t="s">
        <v>1189</v>
      </c>
      <c r="BF369" s="3" t="s">
        <v>132</v>
      </c>
      <c r="BG369" s="3" t="s">
        <v>1190</v>
      </c>
      <c r="BH369" s="3">
        <v>13</v>
      </c>
      <c r="BI369" s="3">
        <v>9</v>
      </c>
      <c r="BJ369" s="3">
        <v>7</v>
      </c>
      <c r="BK369" s="3" t="s">
        <v>127</v>
      </c>
      <c r="BL369" s="3" t="s">
        <v>124</v>
      </c>
    </row>
    <row r="370" spans="1:64" ht="12.75" customHeight="1">
      <c r="A370" s="3">
        <v>373</v>
      </c>
      <c r="B370" s="3">
        <v>0</v>
      </c>
      <c r="C370" s="3">
        <v>0</v>
      </c>
      <c r="D370" s="3">
        <v>0</v>
      </c>
      <c r="E370" s="3">
        <v>0</v>
      </c>
      <c r="F370" s="3">
        <v>0</v>
      </c>
      <c r="G370" s="3">
        <v>0</v>
      </c>
      <c r="H370" s="3">
        <v>0</v>
      </c>
      <c r="I370" s="3">
        <v>0</v>
      </c>
      <c r="J370" s="3">
        <v>697</v>
      </c>
      <c r="K370" s="3">
        <v>0</v>
      </c>
      <c r="L370" s="3">
        <v>0</v>
      </c>
      <c r="M370" s="3">
        <v>0</v>
      </c>
      <c r="N370" s="3">
        <v>0</v>
      </c>
      <c r="O370" s="3">
        <v>0</v>
      </c>
      <c r="P370" s="3">
        <v>0</v>
      </c>
      <c r="Q370" s="3">
        <v>0</v>
      </c>
      <c r="R370" s="3">
        <v>0</v>
      </c>
      <c r="S370" s="3">
        <v>0</v>
      </c>
      <c r="T370" s="3">
        <v>0</v>
      </c>
      <c r="U370" s="3">
        <v>0</v>
      </c>
      <c r="V370" s="3">
        <v>0</v>
      </c>
      <c r="W370" s="3">
        <v>0</v>
      </c>
      <c r="X370" s="3">
        <v>0</v>
      </c>
      <c r="Y370" s="3">
        <v>0</v>
      </c>
      <c r="Z370" s="3">
        <v>0</v>
      </c>
      <c r="AA370" s="3">
        <v>0</v>
      </c>
      <c r="AB370" s="3">
        <v>0</v>
      </c>
      <c r="AC370" s="3">
        <v>0</v>
      </c>
      <c r="AD370" s="3">
        <v>0</v>
      </c>
      <c r="AE370" s="4">
        <v>43697.482673611099</v>
      </c>
      <c r="AF370" s="4">
        <v>43697.482673611099</v>
      </c>
      <c r="AG370" s="3">
        <v>1</v>
      </c>
      <c r="AH370" s="3">
        <v>1</v>
      </c>
      <c r="AI370" s="3">
        <v>1</v>
      </c>
      <c r="AJ370" s="3" t="s">
        <v>1191</v>
      </c>
      <c r="AK370" s="3">
        <v>0</v>
      </c>
      <c r="AL370" s="3">
        <v>0</v>
      </c>
      <c r="AM370" s="3">
        <v>1</v>
      </c>
      <c r="AN370" s="3">
        <v>0</v>
      </c>
      <c r="AO370" s="3">
        <v>0</v>
      </c>
      <c r="AP370" s="3">
        <v>0</v>
      </c>
      <c r="AQ370" s="3">
        <v>0</v>
      </c>
      <c r="AR370" s="3">
        <v>0</v>
      </c>
      <c r="AS370" s="3">
        <v>0</v>
      </c>
      <c r="AT370" s="3">
        <v>0</v>
      </c>
      <c r="AU370" s="3">
        <v>0</v>
      </c>
      <c r="AV370" s="3">
        <v>0</v>
      </c>
      <c r="AW370" s="3"/>
      <c r="AX370" s="3">
        <v>1</v>
      </c>
      <c r="AY370" s="3">
        <v>0</v>
      </c>
      <c r="AZ370" s="3"/>
      <c r="BA370" s="3">
        <v>0</v>
      </c>
      <c r="BB370" s="3"/>
      <c r="BC370" s="3">
        <v>174785</v>
      </c>
      <c r="BD370" s="3" t="s">
        <v>829</v>
      </c>
      <c r="BE370" s="3" t="s">
        <v>1192</v>
      </c>
      <c r="BF370" s="3" t="s">
        <v>226</v>
      </c>
      <c r="BG370" s="3" t="s">
        <v>1193</v>
      </c>
      <c r="BH370" s="3">
        <v>27</v>
      </c>
      <c r="BI370" s="3">
        <v>8</v>
      </c>
      <c r="BJ370" s="3">
        <v>17</v>
      </c>
      <c r="BK370" s="3" t="s">
        <v>127</v>
      </c>
      <c r="BL370" s="3" t="s">
        <v>248</v>
      </c>
    </row>
    <row r="371" spans="1:64" ht="12.75" customHeight="1">
      <c r="A371" s="3">
        <v>133</v>
      </c>
      <c r="B371" s="3">
        <v>0</v>
      </c>
      <c r="C371" s="3">
        <v>0</v>
      </c>
      <c r="D371" s="3">
        <v>0</v>
      </c>
      <c r="E371" s="3">
        <v>0</v>
      </c>
      <c r="F371" s="3">
        <v>0</v>
      </c>
      <c r="G371" s="3">
        <v>0</v>
      </c>
      <c r="H371" s="3">
        <v>0</v>
      </c>
      <c r="I371" s="3">
        <v>0</v>
      </c>
      <c r="J371" s="3">
        <v>104</v>
      </c>
      <c r="K371" s="3">
        <v>0</v>
      </c>
      <c r="L371" s="3">
        <v>0</v>
      </c>
      <c r="M371" s="3">
        <v>0</v>
      </c>
      <c r="N371" s="3">
        <v>0</v>
      </c>
      <c r="O371" s="3">
        <v>0</v>
      </c>
      <c r="P371" s="3">
        <v>0</v>
      </c>
      <c r="Q371" s="3">
        <v>0</v>
      </c>
      <c r="R371" s="3">
        <v>0</v>
      </c>
      <c r="S371" s="3">
        <v>0</v>
      </c>
      <c r="T371" s="3">
        <v>0</v>
      </c>
      <c r="U371" s="3">
        <v>0</v>
      </c>
      <c r="V371" s="3">
        <v>0</v>
      </c>
      <c r="W371" s="3">
        <v>0</v>
      </c>
      <c r="X371" s="3">
        <v>0</v>
      </c>
      <c r="Y371" s="3">
        <v>0</v>
      </c>
      <c r="Z371" s="3">
        <v>0</v>
      </c>
      <c r="AA371" s="3">
        <v>0</v>
      </c>
      <c r="AB371" s="3">
        <v>0</v>
      </c>
      <c r="AC371" s="3">
        <v>0</v>
      </c>
      <c r="AD371" s="3">
        <v>0</v>
      </c>
      <c r="AE371" s="4">
        <v>43697.503182870401</v>
      </c>
      <c r="AF371" s="4">
        <v>43697.503182870401</v>
      </c>
      <c r="AG371" s="3">
        <v>1</v>
      </c>
      <c r="AH371" s="3">
        <v>1</v>
      </c>
      <c r="AI371" s="3">
        <v>2</v>
      </c>
      <c r="AJ371" s="3" t="s">
        <v>701</v>
      </c>
      <c r="AK371" s="3">
        <v>5</v>
      </c>
      <c r="AL371" s="3">
        <v>5</v>
      </c>
      <c r="AM371" s="3">
        <v>1</v>
      </c>
      <c r="AN371" s="3">
        <v>0</v>
      </c>
      <c r="AO371" s="3">
        <v>0</v>
      </c>
      <c r="AP371" s="3">
        <v>0</v>
      </c>
      <c r="AQ371" s="3">
        <v>0</v>
      </c>
      <c r="AR371" s="3">
        <v>0</v>
      </c>
      <c r="AS371" s="3">
        <v>0</v>
      </c>
      <c r="AT371" s="3">
        <v>0</v>
      </c>
      <c r="AU371" s="3">
        <v>0</v>
      </c>
      <c r="AV371" s="3">
        <v>0</v>
      </c>
      <c r="AW371" s="3"/>
      <c r="AX371" s="3">
        <v>1</v>
      </c>
      <c r="AY371" s="3">
        <v>0</v>
      </c>
      <c r="AZ371" s="3"/>
      <c r="BA371" s="3">
        <v>0</v>
      </c>
      <c r="BB371" s="3" t="s">
        <v>1194</v>
      </c>
      <c r="BC371" s="3">
        <v>618514</v>
      </c>
      <c r="BD371" s="3" t="s">
        <v>287</v>
      </c>
      <c r="BE371" s="3" t="s">
        <v>1180</v>
      </c>
      <c r="BF371" s="3" t="s">
        <v>255</v>
      </c>
      <c r="BG371" s="3" t="s">
        <v>189</v>
      </c>
      <c r="BH371" s="3">
        <v>12</v>
      </c>
      <c r="BI371" s="3">
        <v>3</v>
      </c>
      <c r="BJ371" s="3">
        <v>11</v>
      </c>
      <c r="BK371" s="3" t="s">
        <v>102</v>
      </c>
      <c r="BL371" s="3" t="s">
        <v>1067</v>
      </c>
    </row>
    <row r="372" spans="1:64" ht="12.75" customHeight="1">
      <c r="A372" s="3">
        <v>294</v>
      </c>
      <c r="B372" s="3">
        <v>0</v>
      </c>
      <c r="C372" s="3">
        <v>2</v>
      </c>
      <c r="D372" s="3">
        <v>5</v>
      </c>
      <c r="E372" s="3">
        <v>0</v>
      </c>
      <c r="F372" s="3">
        <v>0</v>
      </c>
      <c r="G372" s="3">
        <v>0</v>
      </c>
      <c r="H372" s="3">
        <v>0</v>
      </c>
      <c r="I372" s="3">
        <v>0</v>
      </c>
      <c r="J372" s="3">
        <v>2184</v>
      </c>
      <c r="K372" s="3">
        <v>0</v>
      </c>
      <c r="L372" s="3">
        <v>0</v>
      </c>
      <c r="M372" s="3">
        <v>0</v>
      </c>
      <c r="N372" s="3">
        <v>0</v>
      </c>
      <c r="O372" s="3">
        <v>0</v>
      </c>
      <c r="P372" s="3">
        <v>0</v>
      </c>
      <c r="Q372" s="3">
        <v>0</v>
      </c>
      <c r="R372" s="3">
        <v>0</v>
      </c>
      <c r="S372" s="3">
        <v>0</v>
      </c>
      <c r="T372" s="3">
        <v>0</v>
      </c>
      <c r="U372" s="3">
        <v>0</v>
      </c>
      <c r="V372" s="3">
        <v>0</v>
      </c>
      <c r="W372" s="3">
        <v>0</v>
      </c>
      <c r="X372" s="3">
        <v>0</v>
      </c>
      <c r="Y372" s="3">
        <v>0</v>
      </c>
      <c r="Z372" s="3">
        <v>0</v>
      </c>
      <c r="AA372" s="3">
        <v>0</v>
      </c>
      <c r="AB372" s="3">
        <v>0</v>
      </c>
      <c r="AC372" s="3">
        <v>0</v>
      </c>
      <c r="AD372" s="3">
        <v>0</v>
      </c>
      <c r="AE372" s="4">
        <v>43697.510694444398</v>
      </c>
      <c r="AF372" s="4">
        <v>43697.510694444398</v>
      </c>
      <c r="AG372" s="3">
        <v>1</v>
      </c>
      <c r="AH372" s="3">
        <v>1</v>
      </c>
      <c r="AI372" s="3">
        <v>1</v>
      </c>
      <c r="AJ372" s="3" t="s">
        <v>1195</v>
      </c>
      <c r="AK372" s="3">
        <v>0</v>
      </c>
      <c r="AL372" s="3">
        <v>0</v>
      </c>
      <c r="AM372" s="3">
        <v>0</v>
      </c>
      <c r="AN372" s="3">
        <v>0</v>
      </c>
      <c r="AO372" s="3">
        <v>0</v>
      </c>
      <c r="AP372" s="3">
        <v>0</v>
      </c>
      <c r="AQ372" s="3">
        <v>0</v>
      </c>
      <c r="AR372" s="3">
        <v>0</v>
      </c>
      <c r="AS372" s="3">
        <v>0</v>
      </c>
      <c r="AT372" s="3">
        <v>0</v>
      </c>
      <c r="AU372" s="3">
        <v>0</v>
      </c>
      <c r="AV372" s="3">
        <v>0</v>
      </c>
      <c r="AW372" s="3"/>
      <c r="AX372" s="3">
        <v>1</v>
      </c>
      <c r="AY372" s="3">
        <v>0</v>
      </c>
      <c r="AZ372" s="3"/>
      <c r="BA372" s="3">
        <v>0</v>
      </c>
      <c r="BB372" s="3"/>
      <c r="BC372" s="3">
        <v>228042</v>
      </c>
      <c r="BD372" s="3" t="s">
        <v>132</v>
      </c>
      <c r="BE372" s="3" t="s">
        <v>1196</v>
      </c>
      <c r="BF372" s="3" t="s">
        <v>351</v>
      </c>
      <c r="BG372" s="3" t="s">
        <v>337</v>
      </c>
      <c r="BH372" s="3">
        <v>10</v>
      </c>
      <c r="BI372" s="3">
        <v>6</v>
      </c>
      <c r="BJ372" s="3">
        <v>2</v>
      </c>
      <c r="BK372" s="3" t="s">
        <v>109</v>
      </c>
      <c r="BL372" s="3" t="s">
        <v>1197</v>
      </c>
    </row>
    <row r="373" spans="1:64" ht="12.75" customHeight="1">
      <c r="A373" s="3">
        <v>398</v>
      </c>
      <c r="B373" s="3">
        <v>0</v>
      </c>
      <c r="C373" s="3">
        <v>0</v>
      </c>
      <c r="D373" s="3">
        <v>0</v>
      </c>
      <c r="E373" s="3">
        <v>0</v>
      </c>
      <c r="F373" s="3">
        <v>0</v>
      </c>
      <c r="G373" s="3">
        <v>0</v>
      </c>
      <c r="H373" s="3">
        <v>0</v>
      </c>
      <c r="I373" s="3">
        <v>0</v>
      </c>
      <c r="J373" s="3">
        <v>1888</v>
      </c>
      <c r="K373" s="3">
        <v>0</v>
      </c>
      <c r="L373" s="3">
        <v>0</v>
      </c>
      <c r="M373" s="3">
        <v>0</v>
      </c>
      <c r="N373" s="3">
        <v>0</v>
      </c>
      <c r="O373" s="3">
        <v>0</v>
      </c>
      <c r="P373" s="3">
        <v>0</v>
      </c>
      <c r="Q373" s="3">
        <v>0</v>
      </c>
      <c r="R373" s="3">
        <v>0</v>
      </c>
      <c r="S373" s="3">
        <v>0</v>
      </c>
      <c r="T373" s="3">
        <v>0</v>
      </c>
      <c r="U373" s="3">
        <v>0</v>
      </c>
      <c r="V373" s="3">
        <v>0</v>
      </c>
      <c r="W373" s="3">
        <v>0</v>
      </c>
      <c r="X373" s="3">
        <v>0</v>
      </c>
      <c r="Y373" s="3">
        <v>0</v>
      </c>
      <c r="Z373" s="3">
        <v>0</v>
      </c>
      <c r="AA373" s="3">
        <v>0</v>
      </c>
      <c r="AB373" s="3">
        <v>0</v>
      </c>
      <c r="AC373" s="3">
        <v>0</v>
      </c>
      <c r="AD373" s="3">
        <v>0</v>
      </c>
      <c r="AE373" s="4">
        <v>43697.541192129604</v>
      </c>
      <c r="AF373" s="4">
        <v>43697.541192129604</v>
      </c>
      <c r="AG373" s="3">
        <v>1</v>
      </c>
      <c r="AH373" s="3">
        <v>1</v>
      </c>
      <c r="AI373" s="3">
        <v>1</v>
      </c>
      <c r="AJ373" s="3" t="s">
        <v>111</v>
      </c>
      <c r="AK373" s="3">
        <v>5</v>
      </c>
      <c r="AL373" s="3">
        <v>5</v>
      </c>
      <c r="AM373" s="3">
        <v>0</v>
      </c>
      <c r="AN373" s="3">
        <v>0</v>
      </c>
      <c r="AO373" s="3">
        <v>0</v>
      </c>
      <c r="AP373" s="3">
        <v>0</v>
      </c>
      <c r="AQ373" s="3">
        <v>0</v>
      </c>
      <c r="AR373" s="3">
        <v>0</v>
      </c>
      <c r="AS373" s="3">
        <v>0</v>
      </c>
      <c r="AT373" s="3">
        <v>0</v>
      </c>
      <c r="AU373" s="3">
        <v>0</v>
      </c>
      <c r="AV373" s="3">
        <v>0</v>
      </c>
      <c r="AW373" s="3"/>
      <c r="AX373" s="3">
        <v>1</v>
      </c>
      <c r="AY373" s="3">
        <v>0</v>
      </c>
      <c r="AZ373" s="3"/>
      <c r="BA373" s="3">
        <v>0</v>
      </c>
      <c r="BB373" s="3" t="s">
        <v>1198</v>
      </c>
      <c r="BC373" s="3">
        <v>607045</v>
      </c>
      <c r="BD373" s="3" t="s">
        <v>103</v>
      </c>
      <c r="BE373" s="3" t="s">
        <v>754</v>
      </c>
      <c r="BF373" s="3" t="s">
        <v>106</v>
      </c>
      <c r="BG373" s="3" t="s">
        <v>765</v>
      </c>
      <c r="BH373" s="3">
        <v>16</v>
      </c>
      <c r="BI373" s="3">
        <v>4</v>
      </c>
      <c r="BJ373" s="3">
        <v>8</v>
      </c>
      <c r="BK373" s="3" t="s">
        <v>102</v>
      </c>
      <c r="BL373" s="3" t="s">
        <v>354</v>
      </c>
    </row>
    <row r="374" spans="1:64" ht="12.75" customHeight="1">
      <c r="A374" s="3">
        <v>399</v>
      </c>
      <c r="B374" s="3">
        <v>0</v>
      </c>
      <c r="C374" s="3">
        <v>0</v>
      </c>
      <c r="D374" s="3">
        <v>0</v>
      </c>
      <c r="E374" s="3">
        <v>0</v>
      </c>
      <c r="F374" s="3">
        <v>0</v>
      </c>
      <c r="G374" s="3">
        <v>0</v>
      </c>
      <c r="H374" s="3">
        <v>0</v>
      </c>
      <c r="I374" s="3">
        <v>0</v>
      </c>
      <c r="J374" s="3">
        <v>1524</v>
      </c>
      <c r="K374" s="3">
        <v>0</v>
      </c>
      <c r="L374" s="3">
        <v>0</v>
      </c>
      <c r="M374" s="3">
        <v>0</v>
      </c>
      <c r="N374" s="3">
        <v>0</v>
      </c>
      <c r="O374" s="3">
        <v>0</v>
      </c>
      <c r="P374" s="3">
        <v>0</v>
      </c>
      <c r="Q374" s="3">
        <v>0</v>
      </c>
      <c r="R374" s="3">
        <v>0</v>
      </c>
      <c r="S374" s="3">
        <v>0</v>
      </c>
      <c r="T374" s="3">
        <v>0</v>
      </c>
      <c r="U374" s="3">
        <v>0</v>
      </c>
      <c r="V374" s="3">
        <v>0</v>
      </c>
      <c r="W374" s="3">
        <v>0</v>
      </c>
      <c r="X374" s="3">
        <v>0</v>
      </c>
      <c r="Y374" s="3">
        <v>0</v>
      </c>
      <c r="Z374" s="3">
        <v>0</v>
      </c>
      <c r="AA374" s="3">
        <v>0</v>
      </c>
      <c r="AB374" s="3">
        <v>0</v>
      </c>
      <c r="AC374" s="3">
        <v>0</v>
      </c>
      <c r="AD374" s="3">
        <v>0</v>
      </c>
      <c r="AE374" s="4">
        <v>43697.541365740697</v>
      </c>
      <c r="AF374" s="4">
        <v>43697.541365740697</v>
      </c>
      <c r="AG374" s="3">
        <v>1</v>
      </c>
      <c r="AH374" s="3">
        <v>1</v>
      </c>
      <c r="AI374" s="3">
        <v>2</v>
      </c>
      <c r="AJ374" s="3" t="s">
        <v>104</v>
      </c>
      <c r="AK374" s="3">
        <v>5</v>
      </c>
      <c r="AL374" s="3">
        <v>5</v>
      </c>
      <c r="AM374" s="3">
        <v>1</v>
      </c>
      <c r="AN374" s="3">
        <v>0</v>
      </c>
      <c r="AO374" s="3">
        <v>0</v>
      </c>
      <c r="AP374" s="3">
        <v>0</v>
      </c>
      <c r="AQ374" s="3">
        <v>0</v>
      </c>
      <c r="AR374" s="3">
        <v>0</v>
      </c>
      <c r="AS374" s="3">
        <v>0</v>
      </c>
      <c r="AT374" s="3">
        <v>0</v>
      </c>
      <c r="AU374" s="3">
        <v>0</v>
      </c>
      <c r="AV374" s="3">
        <v>0</v>
      </c>
      <c r="AW374" s="3"/>
      <c r="AX374" s="3">
        <v>1</v>
      </c>
      <c r="AY374" s="3">
        <v>0</v>
      </c>
      <c r="AZ374" s="3"/>
      <c r="BA374" s="3">
        <v>0</v>
      </c>
      <c r="BB374" s="3"/>
      <c r="BC374" s="3">
        <v>590304</v>
      </c>
      <c r="BD374" s="3" t="s">
        <v>324</v>
      </c>
      <c r="BE374" s="3" t="s">
        <v>1199</v>
      </c>
      <c r="BF374" s="3" t="s">
        <v>141</v>
      </c>
      <c r="BG374" s="3" t="s">
        <v>733</v>
      </c>
      <c r="BH374" s="3">
        <v>20</v>
      </c>
      <c r="BI374" s="3">
        <v>0</v>
      </c>
      <c r="BJ374" s="3">
        <v>1</v>
      </c>
      <c r="BK374" s="3" t="s">
        <v>157</v>
      </c>
      <c r="BL374" s="3" t="s">
        <v>1200</v>
      </c>
    </row>
    <row r="375" spans="1:64" ht="12.75" customHeight="1">
      <c r="A375" s="3">
        <v>379</v>
      </c>
      <c r="B375" s="3">
        <v>0</v>
      </c>
      <c r="C375" s="3">
        <v>0</v>
      </c>
      <c r="D375" s="3">
        <v>0</v>
      </c>
      <c r="E375" s="3">
        <v>0</v>
      </c>
      <c r="F375" s="3">
        <v>0</v>
      </c>
      <c r="G375" s="3">
        <v>0</v>
      </c>
      <c r="H375" s="3">
        <v>1</v>
      </c>
      <c r="I375" s="3">
        <v>5</v>
      </c>
      <c r="J375" s="3">
        <v>588</v>
      </c>
      <c r="K375" s="3">
        <v>0</v>
      </c>
      <c r="L375" s="3">
        <v>0</v>
      </c>
      <c r="M375" s="3">
        <v>0</v>
      </c>
      <c r="N375" s="3">
        <v>0</v>
      </c>
      <c r="O375" s="3">
        <v>0</v>
      </c>
      <c r="P375" s="3">
        <v>0</v>
      </c>
      <c r="Q375" s="3">
        <v>0</v>
      </c>
      <c r="R375" s="3">
        <v>0</v>
      </c>
      <c r="S375" s="3">
        <v>0</v>
      </c>
      <c r="T375" s="3">
        <v>0</v>
      </c>
      <c r="U375" s="3">
        <v>0</v>
      </c>
      <c r="V375" s="3">
        <v>0</v>
      </c>
      <c r="W375" s="3">
        <v>0</v>
      </c>
      <c r="X375" s="3">
        <v>0</v>
      </c>
      <c r="Y375" s="3">
        <v>0</v>
      </c>
      <c r="Z375" s="3">
        <v>0</v>
      </c>
      <c r="AA375" s="3">
        <v>0</v>
      </c>
      <c r="AB375" s="3">
        <v>0</v>
      </c>
      <c r="AC375" s="3">
        <v>0</v>
      </c>
      <c r="AD375" s="3">
        <v>0</v>
      </c>
      <c r="AE375" s="4">
        <v>43697.552407407398</v>
      </c>
      <c r="AF375" s="4">
        <v>43697.552407407398</v>
      </c>
      <c r="AG375" s="3">
        <v>1</v>
      </c>
      <c r="AH375" s="3">
        <v>1</v>
      </c>
      <c r="AI375" s="3">
        <v>1</v>
      </c>
      <c r="AJ375" s="3" t="s">
        <v>104</v>
      </c>
      <c r="AK375" s="3">
        <v>5</v>
      </c>
      <c r="AL375" s="3">
        <v>0</v>
      </c>
      <c r="AM375" s="3">
        <v>0</v>
      </c>
      <c r="AN375" s="3">
        <v>0</v>
      </c>
      <c r="AO375" s="3">
        <v>0</v>
      </c>
      <c r="AP375" s="3">
        <v>0</v>
      </c>
      <c r="AQ375" s="3">
        <v>0</v>
      </c>
      <c r="AR375" s="3">
        <v>0</v>
      </c>
      <c r="AS375" s="3">
        <v>0</v>
      </c>
      <c r="AT375" s="3">
        <v>0</v>
      </c>
      <c r="AU375" s="3">
        <v>0</v>
      </c>
      <c r="AV375" s="3">
        <v>0</v>
      </c>
      <c r="AW375" s="3"/>
      <c r="AX375" s="3">
        <v>1</v>
      </c>
      <c r="AY375" s="3">
        <v>0</v>
      </c>
      <c r="AZ375" s="3"/>
      <c r="BA375" s="3">
        <v>0</v>
      </c>
      <c r="BB375" s="3" t="s">
        <v>983</v>
      </c>
      <c r="BC375" s="3">
        <v>607303</v>
      </c>
      <c r="BD375" s="3" t="s">
        <v>500</v>
      </c>
      <c r="BE375" s="3" t="s">
        <v>1201</v>
      </c>
      <c r="BF375" s="3" t="s">
        <v>132</v>
      </c>
      <c r="BG375" s="3" t="s">
        <v>237</v>
      </c>
      <c r="BH375" s="3">
        <v>15</v>
      </c>
      <c r="BI375" s="3">
        <v>6</v>
      </c>
      <c r="BJ375" s="3">
        <v>22</v>
      </c>
      <c r="BK375" s="3" t="s">
        <v>102</v>
      </c>
      <c r="BL375" s="3" t="s">
        <v>134</v>
      </c>
    </row>
    <row r="376" spans="1:64" ht="12.75" customHeight="1">
      <c r="A376" s="3">
        <v>119</v>
      </c>
      <c r="B376" s="3">
        <v>0</v>
      </c>
      <c r="C376" s="3">
        <v>0</v>
      </c>
      <c r="D376" s="3">
        <v>0</v>
      </c>
      <c r="E376" s="3">
        <v>0</v>
      </c>
      <c r="F376" s="3">
        <v>0</v>
      </c>
      <c r="G376" s="3">
        <v>0</v>
      </c>
      <c r="H376" s="3">
        <v>0</v>
      </c>
      <c r="I376" s="3">
        <v>0</v>
      </c>
      <c r="J376" s="3">
        <v>187</v>
      </c>
      <c r="K376" s="3">
        <v>0</v>
      </c>
      <c r="L376" s="3">
        <v>0</v>
      </c>
      <c r="M376" s="3">
        <v>0</v>
      </c>
      <c r="N376" s="3">
        <v>0</v>
      </c>
      <c r="O376" s="3">
        <v>0</v>
      </c>
      <c r="P376" s="3">
        <v>0</v>
      </c>
      <c r="Q376" s="3">
        <v>0</v>
      </c>
      <c r="R376" s="3">
        <v>0</v>
      </c>
      <c r="S376" s="3">
        <v>0</v>
      </c>
      <c r="T376" s="3">
        <v>0</v>
      </c>
      <c r="U376" s="3">
        <v>0</v>
      </c>
      <c r="V376" s="3">
        <v>0</v>
      </c>
      <c r="W376" s="3">
        <v>0</v>
      </c>
      <c r="X376" s="3">
        <v>0</v>
      </c>
      <c r="Y376" s="3">
        <v>0</v>
      </c>
      <c r="Z376" s="3">
        <v>0</v>
      </c>
      <c r="AA376" s="3">
        <v>0</v>
      </c>
      <c r="AB376" s="3">
        <v>0</v>
      </c>
      <c r="AC376" s="3">
        <v>0</v>
      </c>
      <c r="AD376" s="3">
        <v>0</v>
      </c>
      <c r="AE376" s="4">
        <v>43697.556226851899</v>
      </c>
      <c r="AF376" s="4">
        <v>43697.556226851899</v>
      </c>
      <c r="AG376" s="3">
        <v>1</v>
      </c>
      <c r="AH376" s="3">
        <v>2</v>
      </c>
      <c r="AI376" s="3">
        <v>1</v>
      </c>
      <c r="AJ376" s="3" t="s">
        <v>104</v>
      </c>
      <c r="AK376" s="3">
        <v>5</v>
      </c>
      <c r="AL376" s="3">
        <v>0</v>
      </c>
      <c r="AM376" s="3">
        <v>0</v>
      </c>
      <c r="AN376" s="3">
        <v>0</v>
      </c>
      <c r="AO376" s="3">
        <v>0</v>
      </c>
      <c r="AP376" s="3">
        <v>0</v>
      </c>
      <c r="AQ376" s="3">
        <v>0</v>
      </c>
      <c r="AR376" s="3">
        <v>0</v>
      </c>
      <c r="AS376" s="3">
        <v>0</v>
      </c>
      <c r="AT376" s="3">
        <v>0</v>
      </c>
      <c r="AU376" s="3">
        <v>0</v>
      </c>
      <c r="AV376" s="3">
        <v>0</v>
      </c>
      <c r="AW376" s="3" t="s">
        <v>1202</v>
      </c>
      <c r="AX376" s="3">
        <v>1</v>
      </c>
      <c r="AY376" s="3">
        <v>0</v>
      </c>
      <c r="AZ376" s="3"/>
      <c r="BA376" s="3">
        <v>0</v>
      </c>
      <c r="BB376" s="3" t="s">
        <v>1203</v>
      </c>
      <c r="BC376" s="3">
        <v>592190</v>
      </c>
      <c r="BD376" s="3" t="s">
        <v>134</v>
      </c>
      <c r="BE376" s="3" t="s">
        <v>1204</v>
      </c>
      <c r="BF376" s="3" t="s">
        <v>141</v>
      </c>
      <c r="BG376" s="3" t="s">
        <v>1205</v>
      </c>
      <c r="BH376" s="3">
        <v>19</v>
      </c>
      <c r="BI376" s="3">
        <v>0</v>
      </c>
      <c r="BJ376" s="3">
        <v>0</v>
      </c>
      <c r="BK376" s="3" t="s">
        <v>127</v>
      </c>
      <c r="BL376" s="3" t="s">
        <v>1206</v>
      </c>
    </row>
    <row r="377" spans="1:64" ht="12.75" customHeight="1">
      <c r="A377" s="3">
        <v>104</v>
      </c>
      <c r="B377" s="3">
        <v>0</v>
      </c>
      <c r="C377" s="3">
        <v>0</v>
      </c>
      <c r="D377" s="3">
        <v>0</v>
      </c>
      <c r="E377" s="3">
        <v>0</v>
      </c>
      <c r="F377" s="3">
        <v>0</v>
      </c>
      <c r="G377" s="3">
        <v>0</v>
      </c>
      <c r="H377" s="3">
        <v>0</v>
      </c>
      <c r="I377" s="3">
        <v>0</v>
      </c>
      <c r="J377" s="3">
        <v>709</v>
      </c>
      <c r="K377" s="3">
        <v>0</v>
      </c>
      <c r="L377" s="3">
        <v>0</v>
      </c>
      <c r="M377" s="3">
        <v>0</v>
      </c>
      <c r="N377" s="3">
        <v>0</v>
      </c>
      <c r="O377" s="3">
        <v>0</v>
      </c>
      <c r="P377" s="3">
        <v>0</v>
      </c>
      <c r="Q377" s="3">
        <v>0</v>
      </c>
      <c r="R377" s="3">
        <v>0</v>
      </c>
      <c r="S377" s="3">
        <v>0</v>
      </c>
      <c r="T377" s="3">
        <v>0</v>
      </c>
      <c r="U377" s="3">
        <v>0</v>
      </c>
      <c r="V377" s="3">
        <v>0</v>
      </c>
      <c r="W377" s="3">
        <v>0</v>
      </c>
      <c r="X377" s="3">
        <v>0</v>
      </c>
      <c r="Y377" s="3">
        <v>0</v>
      </c>
      <c r="Z377" s="3">
        <v>0</v>
      </c>
      <c r="AA377" s="3">
        <v>0</v>
      </c>
      <c r="AB377" s="3">
        <v>0</v>
      </c>
      <c r="AC377" s="3">
        <v>0</v>
      </c>
      <c r="AD377" s="3">
        <v>0</v>
      </c>
      <c r="AE377" s="4">
        <v>43697.606770833299</v>
      </c>
      <c r="AF377" s="4">
        <v>43697.606770833299</v>
      </c>
      <c r="AG377" s="3">
        <v>1</v>
      </c>
      <c r="AH377" s="3">
        <v>5</v>
      </c>
      <c r="AI377" s="3">
        <v>1</v>
      </c>
      <c r="AJ377" s="3" t="s">
        <v>104</v>
      </c>
      <c r="AK377" s="3">
        <v>5</v>
      </c>
      <c r="AL377" s="3">
        <v>0</v>
      </c>
      <c r="AM377" s="3">
        <v>0</v>
      </c>
      <c r="AN377" s="3">
        <v>0</v>
      </c>
      <c r="AO377" s="3">
        <v>0</v>
      </c>
      <c r="AP377" s="3">
        <v>0</v>
      </c>
      <c r="AQ377" s="3">
        <v>0</v>
      </c>
      <c r="AR377" s="3">
        <v>0</v>
      </c>
      <c r="AS377" s="3">
        <v>0</v>
      </c>
      <c r="AT377" s="3">
        <v>0</v>
      </c>
      <c r="AU377" s="3">
        <v>0</v>
      </c>
      <c r="AV377" s="3">
        <v>0</v>
      </c>
      <c r="AW377" s="3"/>
      <c r="AX377" s="3">
        <v>1</v>
      </c>
      <c r="AY377" s="3">
        <v>0</v>
      </c>
      <c r="AZ377" s="3"/>
      <c r="BA377" s="3">
        <v>0</v>
      </c>
      <c r="BB377" s="3"/>
      <c r="BC377" s="3">
        <v>593524</v>
      </c>
      <c r="BD377" s="3" t="s">
        <v>1207</v>
      </c>
      <c r="BE377" s="3" t="s">
        <v>1208</v>
      </c>
      <c r="BF377" s="3" t="s">
        <v>121</v>
      </c>
      <c r="BG377" s="3" t="s">
        <v>353</v>
      </c>
      <c r="BH377" s="3">
        <v>18</v>
      </c>
      <c r="BI377" s="3">
        <v>0</v>
      </c>
      <c r="BJ377" s="3">
        <v>1</v>
      </c>
      <c r="BK377" s="3" t="s">
        <v>102</v>
      </c>
      <c r="BL377" s="3" t="s">
        <v>1209</v>
      </c>
    </row>
    <row r="378" spans="1:64" ht="12.75" customHeight="1">
      <c r="A378" s="3">
        <v>46</v>
      </c>
      <c r="B378" s="3">
        <v>1</v>
      </c>
      <c r="C378" s="3">
        <v>0</v>
      </c>
      <c r="D378" s="3">
        <v>0</v>
      </c>
      <c r="E378" s="3">
        <v>0</v>
      </c>
      <c r="F378" s="3">
        <v>0</v>
      </c>
      <c r="G378" s="3">
        <v>0</v>
      </c>
      <c r="H378" s="3">
        <v>0</v>
      </c>
      <c r="I378" s="3">
        <v>0</v>
      </c>
      <c r="J378" s="3">
        <v>1323</v>
      </c>
      <c r="K378" s="3">
        <v>0</v>
      </c>
      <c r="L378" s="3">
        <v>0</v>
      </c>
      <c r="M378" s="3">
        <v>0</v>
      </c>
      <c r="N378" s="3">
        <v>0</v>
      </c>
      <c r="O378" s="3">
        <v>0</v>
      </c>
      <c r="P378" s="3">
        <v>0</v>
      </c>
      <c r="Q378" s="3">
        <v>0</v>
      </c>
      <c r="R378" s="3">
        <v>0</v>
      </c>
      <c r="S378" s="3">
        <v>0</v>
      </c>
      <c r="T378" s="3">
        <v>0</v>
      </c>
      <c r="U378" s="3">
        <v>0</v>
      </c>
      <c r="V378" s="3">
        <v>0</v>
      </c>
      <c r="W378" s="3">
        <v>0</v>
      </c>
      <c r="X378" s="3">
        <v>0</v>
      </c>
      <c r="Y378" s="3">
        <v>0</v>
      </c>
      <c r="Z378" s="3">
        <v>0</v>
      </c>
      <c r="AA378" s="3">
        <v>0</v>
      </c>
      <c r="AB378" s="3">
        <v>0</v>
      </c>
      <c r="AC378" s="3">
        <v>0</v>
      </c>
      <c r="AD378" s="3">
        <v>0</v>
      </c>
      <c r="AE378" s="4">
        <v>43697.616342592599</v>
      </c>
      <c r="AF378" s="4">
        <v>43697.616342592599</v>
      </c>
      <c r="AG378" s="3">
        <v>1</v>
      </c>
      <c r="AH378" s="3">
        <v>0</v>
      </c>
      <c r="AI378" s="3">
        <v>0</v>
      </c>
      <c r="AJ378" s="3"/>
      <c r="AK378" s="3">
        <v>5</v>
      </c>
      <c r="AL378" s="3">
        <v>0</v>
      </c>
      <c r="AM378" s="3">
        <v>0</v>
      </c>
      <c r="AN378" s="3">
        <v>1</v>
      </c>
      <c r="AO378" s="3">
        <v>0</v>
      </c>
      <c r="AP378" s="3">
        <v>0</v>
      </c>
      <c r="AQ378" s="3">
        <v>0</v>
      </c>
      <c r="AR378" s="3">
        <v>0</v>
      </c>
      <c r="AS378" s="3">
        <v>0</v>
      </c>
      <c r="AT378" s="3">
        <v>0</v>
      </c>
      <c r="AU378" s="3">
        <v>0</v>
      </c>
      <c r="AV378" s="3">
        <v>0</v>
      </c>
      <c r="AW378" s="3"/>
      <c r="AX378" s="3">
        <v>1</v>
      </c>
      <c r="AY378" s="3">
        <v>0</v>
      </c>
      <c r="AZ378" s="3"/>
      <c r="BA378" s="3">
        <v>0</v>
      </c>
      <c r="BB378" s="3" t="s">
        <v>1210</v>
      </c>
      <c r="BC378" s="3">
        <v>552471</v>
      </c>
      <c r="BD378" s="3" t="s">
        <v>354</v>
      </c>
      <c r="BE378" s="3" t="s">
        <v>1211</v>
      </c>
      <c r="BF378" s="3" t="s">
        <v>141</v>
      </c>
      <c r="BG378" s="3" t="s">
        <v>1212</v>
      </c>
      <c r="BH378" s="3">
        <v>35</v>
      </c>
      <c r="BI378" s="3">
        <v>0</v>
      </c>
      <c r="BJ378" s="3">
        <v>3</v>
      </c>
      <c r="BK378" s="3" t="s">
        <v>127</v>
      </c>
      <c r="BL378" s="3" t="s">
        <v>1206</v>
      </c>
    </row>
    <row r="379" spans="1:64" ht="12.75" customHeight="1">
      <c r="A379" s="3">
        <v>400</v>
      </c>
      <c r="B379" s="3">
        <v>0</v>
      </c>
      <c r="C379" s="3">
        <v>0</v>
      </c>
      <c r="D379" s="3">
        <v>0</v>
      </c>
      <c r="E379" s="3">
        <v>0</v>
      </c>
      <c r="F379" s="3">
        <v>0</v>
      </c>
      <c r="G379" s="3">
        <v>0</v>
      </c>
      <c r="H379" s="3">
        <v>0</v>
      </c>
      <c r="I379" s="3">
        <v>0</v>
      </c>
      <c r="J379" s="3">
        <v>1864</v>
      </c>
      <c r="K379" s="3">
        <v>0</v>
      </c>
      <c r="L379" s="3">
        <v>0</v>
      </c>
      <c r="M379" s="3">
        <v>0</v>
      </c>
      <c r="N379" s="3">
        <v>0</v>
      </c>
      <c r="O379" s="3">
        <v>0</v>
      </c>
      <c r="P379" s="3">
        <v>0</v>
      </c>
      <c r="Q379" s="3">
        <v>0</v>
      </c>
      <c r="R379" s="3">
        <v>0</v>
      </c>
      <c r="S379" s="3">
        <v>0</v>
      </c>
      <c r="T379" s="3">
        <v>0</v>
      </c>
      <c r="U379" s="3">
        <v>0</v>
      </c>
      <c r="V379" s="3">
        <v>0</v>
      </c>
      <c r="W379" s="3">
        <v>0</v>
      </c>
      <c r="X379" s="3">
        <v>0</v>
      </c>
      <c r="Y379" s="3">
        <v>0</v>
      </c>
      <c r="Z379" s="3">
        <v>0</v>
      </c>
      <c r="AA379" s="3">
        <v>0</v>
      </c>
      <c r="AB379" s="3">
        <v>0</v>
      </c>
      <c r="AC379" s="3">
        <v>0</v>
      </c>
      <c r="AD379" s="3">
        <v>0</v>
      </c>
      <c r="AE379" s="4">
        <v>43697.646851851903</v>
      </c>
      <c r="AF379" s="4">
        <v>43697.646851851903</v>
      </c>
      <c r="AG379" s="3">
        <v>1</v>
      </c>
      <c r="AH379" s="3">
        <v>1</v>
      </c>
      <c r="AI379" s="3">
        <v>2</v>
      </c>
      <c r="AJ379" s="3" t="s">
        <v>104</v>
      </c>
      <c r="AK379" s="3">
        <v>5</v>
      </c>
      <c r="AL379" s="3">
        <v>5</v>
      </c>
      <c r="AM379" s="3">
        <v>1</v>
      </c>
      <c r="AN379" s="3">
        <v>0</v>
      </c>
      <c r="AO379" s="3">
        <v>0</v>
      </c>
      <c r="AP379" s="3">
        <v>0</v>
      </c>
      <c r="AQ379" s="3">
        <v>0</v>
      </c>
      <c r="AR379" s="3">
        <v>0</v>
      </c>
      <c r="AS379" s="3">
        <v>0</v>
      </c>
      <c r="AT379" s="3">
        <v>0</v>
      </c>
      <c r="AU379" s="3">
        <v>0</v>
      </c>
      <c r="AV379" s="3">
        <v>0</v>
      </c>
      <c r="AW379" s="3" t="s">
        <v>1213</v>
      </c>
      <c r="AX379" s="3">
        <v>1</v>
      </c>
      <c r="AY379" s="3">
        <v>0</v>
      </c>
      <c r="AZ379" s="3"/>
      <c r="BA379" s="3">
        <v>0</v>
      </c>
      <c r="BB379" s="3"/>
      <c r="BC379" s="3">
        <v>621036</v>
      </c>
      <c r="BD379" s="3" t="s">
        <v>124</v>
      </c>
      <c r="BE379" s="3" t="s">
        <v>1214</v>
      </c>
      <c r="BF379" s="3" t="s">
        <v>106</v>
      </c>
      <c r="BG379" s="3" t="s">
        <v>1215</v>
      </c>
      <c r="BH379" s="3">
        <v>11</v>
      </c>
      <c r="BI379" s="3">
        <v>6</v>
      </c>
      <c r="BJ379" s="3">
        <v>23</v>
      </c>
      <c r="BK379" s="3" t="s">
        <v>102</v>
      </c>
      <c r="BL379" s="3" t="s">
        <v>380</v>
      </c>
    </row>
    <row r="380" spans="1:64" ht="12.75" customHeight="1">
      <c r="A380" s="3">
        <v>402</v>
      </c>
      <c r="B380" s="3">
        <v>0</v>
      </c>
      <c r="C380" s="3">
        <v>0</v>
      </c>
      <c r="D380" s="3">
        <v>0</v>
      </c>
      <c r="E380" s="3">
        <v>0</v>
      </c>
      <c r="F380" s="3">
        <v>0</v>
      </c>
      <c r="G380" s="3">
        <v>0</v>
      </c>
      <c r="H380" s="3">
        <v>0</v>
      </c>
      <c r="I380" s="3">
        <v>0</v>
      </c>
      <c r="J380" s="3">
        <v>1592</v>
      </c>
      <c r="K380" s="3">
        <v>0</v>
      </c>
      <c r="L380" s="3">
        <v>0</v>
      </c>
      <c r="M380" s="3">
        <v>0</v>
      </c>
      <c r="N380" s="3">
        <v>0</v>
      </c>
      <c r="O380" s="3">
        <v>0</v>
      </c>
      <c r="P380" s="3">
        <v>0</v>
      </c>
      <c r="Q380" s="3">
        <v>0</v>
      </c>
      <c r="R380" s="3">
        <v>0</v>
      </c>
      <c r="S380" s="3">
        <v>0</v>
      </c>
      <c r="T380" s="3">
        <v>0</v>
      </c>
      <c r="U380" s="3">
        <v>0</v>
      </c>
      <c r="V380" s="3">
        <v>0</v>
      </c>
      <c r="W380" s="3">
        <v>0</v>
      </c>
      <c r="X380" s="3">
        <v>0</v>
      </c>
      <c r="Y380" s="3">
        <v>0</v>
      </c>
      <c r="Z380" s="3">
        <v>0</v>
      </c>
      <c r="AA380" s="3">
        <v>0</v>
      </c>
      <c r="AB380" s="3">
        <v>0</v>
      </c>
      <c r="AC380" s="3">
        <v>0</v>
      </c>
      <c r="AD380" s="3">
        <v>0</v>
      </c>
      <c r="AE380" s="4">
        <v>43697.742465277799</v>
      </c>
      <c r="AF380" s="4">
        <v>43697.742465277799</v>
      </c>
      <c r="AG380" s="3">
        <v>1</v>
      </c>
      <c r="AH380" s="3">
        <v>1</v>
      </c>
      <c r="AI380" s="3">
        <v>1</v>
      </c>
      <c r="AJ380" s="3" t="s">
        <v>135</v>
      </c>
      <c r="AK380" s="3">
        <v>1</v>
      </c>
      <c r="AL380" s="3">
        <v>1</v>
      </c>
      <c r="AM380" s="3">
        <v>0</v>
      </c>
      <c r="AN380" s="3">
        <v>0</v>
      </c>
      <c r="AO380" s="3">
        <v>0</v>
      </c>
      <c r="AP380" s="3">
        <v>0</v>
      </c>
      <c r="AQ380" s="3">
        <v>0</v>
      </c>
      <c r="AR380" s="3">
        <v>0</v>
      </c>
      <c r="AS380" s="3">
        <v>0</v>
      </c>
      <c r="AT380" s="3">
        <v>0</v>
      </c>
      <c r="AU380" s="3">
        <v>0</v>
      </c>
      <c r="AV380" s="3">
        <v>0</v>
      </c>
      <c r="AW380" s="3" t="s">
        <v>1216</v>
      </c>
      <c r="AX380" s="3">
        <v>1</v>
      </c>
      <c r="AY380" s="3">
        <v>0</v>
      </c>
      <c r="AZ380" s="3"/>
      <c r="BA380" s="3">
        <v>0</v>
      </c>
      <c r="BB380" s="3" t="s">
        <v>1217</v>
      </c>
      <c r="BC380" s="3">
        <v>599809</v>
      </c>
      <c r="BD380" s="3" t="s">
        <v>112</v>
      </c>
      <c r="BE380" s="3" t="s">
        <v>131</v>
      </c>
      <c r="BF380" s="3" t="s">
        <v>141</v>
      </c>
      <c r="BG380" s="3" t="s">
        <v>1218</v>
      </c>
      <c r="BH380" s="3">
        <v>17</v>
      </c>
      <c r="BI380" s="3">
        <v>0</v>
      </c>
      <c r="BJ380" s="3">
        <v>3</v>
      </c>
      <c r="BK380" s="3" t="s">
        <v>127</v>
      </c>
      <c r="BL380" s="3" t="s">
        <v>130</v>
      </c>
    </row>
    <row r="381" spans="1:64" ht="12.75" customHeight="1">
      <c r="A381" s="3">
        <v>403</v>
      </c>
      <c r="B381" s="3">
        <v>0</v>
      </c>
      <c r="C381" s="3">
        <v>0</v>
      </c>
      <c r="D381" s="3">
        <v>0</v>
      </c>
      <c r="E381" s="3">
        <v>0</v>
      </c>
      <c r="F381" s="3">
        <v>0</v>
      </c>
      <c r="G381" s="3">
        <v>0</v>
      </c>
      <c r="H381" s="3">
        <v>0</v>
      </c>
      <c r="I381" s="3">
        <v>0</v>
      </c>
      <c r="J381" s="3">
        <v>784</v>
      </c>
      <c r="K381" s="3">
        <v>0</v>
      </c>
      <c r="L381" s="3">
        <v>0</v>
      </c>
      <c r="M381" s="3">
        <v>0</v>
      </c>
      <c r="N381" s="3">
        <v>0</v>
      </c>
      <c r="O381" s="3">
        <v>0</v>
      </c>
      <c r="P381" s="3">
        <v>0</v>
      </c>
      <c r="Q381" s="3">
        <v>0</v>
      </c>
      <c r="R381" s="3">
        <v>0</v>
      </c>
      <c r="S381" s="3">
        <v>0</v>
      </c>
      <c r="T381" s="3">
        <v>0</v>
      </c>
      <c r="U381" s="3">
        <v>0</v>
      </c>
      <c r="V381" s="3">
        <v>0</v>
      </c>
      <c r="W381" s="3">
        <v>0</v>
      </c>
      <c r="X381" s="3">
        <v>0</v>
      </c>
      <c r="Y381" s="3">
        <v>0</v>
      </c>
      <c r="Z381" s="3">
        <v>0</v>
      </c>
      <c r="AA381" s="3">
        <v>0</v>
      </c>
      <c r="AB381" s="3">
        <v>0</v>
      </c>
      <c r="AC381" s="3">
        <v>0</v>
      </c>
      <c r="AD381" s="3">
        <v>0</v>
      </c>
      <c r="AE381" s="4">
        <v>43697.819872685199</v>
      </c>
      <c r="AF381" s="4">
        <v>43697.819872685199</v>
      </c>
      <c r="AG381" s="3">
        <v>1</v>
      </c>
      <c r="AH381" s="3">
        <v>1</v>
      </c>
      <c r="AI381" s="3">
        <v>2</v>
      </c>
      <c r="AJ381" s="3" t="s">
        <v>104</v>
      </c>
      <c r="AK381" s="3">
        <v>5</v>
      </c>
      <c r="AL381" s="3">
        <v>5</v>
      </c>
      <c r="AM381" s="3">
        <v>1</v>
      </c>
      <c r="AN381" s="3">
        <v>1</v>
      </c>
      <c r="AO381" s="3">
        <v>0</v>
      </c>
      <c r="AP381" s="3">
        <v>0</v>
      </c>
      <c r="AQ381" s="3">
        <v>0</v>
      </c>
      <c r="AR381" s="3">
        <v>0</v>
      </c>
      <c r="AS381" s="3">
        <v>0</v>
      </c>
      <c r="AT381" s="3">
        <v>0</v>
      </c>
      <c r="AU381" s="3">
        <v>0</v>
      </c>
      <c r="AV381" s="3">
        <v>0</v>
      </c>
      <c r="AW381" s="3" t="s">
        <v>1219</v>
      </c>
      <c r="AX381" s="3">
        <v>1</v>
      </c>
      <c r="AY381" s="3">
        <v>0</v>
      </c>
      <c r="AZ381" s="3"/>
      <c r="BA381" s="3">
        <v>0</v>
      </c>
      <c r="BB381" s="3"/>
      <c r="BC381" s="3">
        <v>701756</v>
      </c>
      <c r="BD381" s="3" t="s">
        <v>738</v>
      </c>
      <c r="BE381" s="3" t="s">
        <v>1220</v>
      </c>
      <c r="BF381" s="3" t="s">
        <v>311</v>
      </c>
      <c r="BG381" s="3" t="s">
        <v>1221</v>
      </c>
      <c r="BH381" s="3">
        <v>15</v>
      </c>
      <c r="BI381" s="3">
        <v>9</v>
      </c>
      <c r="BJ381" s="3">
        <v>23</v>
      </c>
      <c r="BK381" s="3" t="s">
        <v>102</v>
      </c>
      <c r="BL381" s="3" t="s">
        <v>1222</v>
      </c>
    </row>
    <row r="382" spans="1:64" ht="12.75" customHeight="1">
      <c r="A382" s="3">
        <v>391</v>
      </c>
      <c r="B382" s="3">
        <v>0</v>
      </c>
      <c r="C382" s="3">
        <v>0</v>
      </c>
      <c r="D382" s="3">
        <v>0</v>
      </c>
      <c r="E382" s="3">
        <v>0</v>
      </c>
      <c r="F382" s="3">
        <v>0</v>
      </c>
      <c r="G382" s="3">
        <v>0</v>
      </c>
      <c r="H382" s="3">
        <v>0</v>
      </c>
      <c r="I382" s="3">
        <v>0</v>
      </c>
      <c r="J382" s="3">
        <v>777</v>
      </c>
      <c r="K382" s="3">
        <v>0</v>
      </c>
      <c r="L382" s="3">
        <v>0</v>
      </c>
      <c r="M382" s="3">
        <v>0</v>
      </c>
      <c r="N382" s="3">
        <v>0</v>
      </c>
      <c r="O382" s="3">
        <v>0</v>
      </c>
      <c r="P382" s="3">
        <v>0</v>
      </c>
      <c r="Q382" s="3">
        <v>0</v>
      </c>
      <c r="R382" s="3">
        <v>0</v>
      </c>
      <c r="S382" s="3">
        <v>0</v>
      </c>
      <c r="T382" s="3">
        <v>0</v>
      </c>
      <c r="U382" s="3">
        <v>0</v>
      </c>
      <c r="V382" s="3">
        <v>0</v>
      </c>
      <c r="W382" s="3">
        <v>0</v>
      </c>
      <c r="X382" s="3">
        <v>0</v>
      </c>
      <c r="Y382" s="3">
        <v>0</v>
      </c>
      <c r="Z382" s="3">
        <v>0</v>
      </c>
      <c r="AA382" s="3">
        <v>0</v>
      </c>
      <c r="AB382" s="3">
        <v>0</v>
      </c>
      <c r="AC382" s="3">
        <v>0</v>
      </c>
      <c r="AD382" s="3">
        <v>0</v>
      </c>
      <c r="AE382" s="4">
        <v>43697.835243055597</v>
      </c>
      <c r="AF382" s="4">
        <v>43697.835243055597</v>
      </c>
      <c r="AG382" s="3">
        <v>1</v>
      </c>
      <c r="AH382" s="3">
        <v>2</v>
      </c>
      <c r="AI382" s="3">
        <v>2</v>
      </c>
      <c r="AJ382" s="3" t="s">
        <v>135</v>
      </c>
      <c r="AK382" s="3">
        <v>0</v>
      </c>
      <c r="AL382" s="3">
        <v>0</v>
      </c>
      <c r="AM382" s="3">
        <v>0</v>
      </c>
      <c r="AN382" s="3">
        <v>0</v>
      </c>
      <c r="AO382" s="3">
        <v>0</v>
      </c>
      <c r="AP382" s="3">
        <v>0</v>
      </c>
      <c r="AQ382" s="3">
        <v>0</v>
      </c>
      <c r="AR382" s="3">
        <v>0</v>
      </c>
      <c r="AS382" s="3">
        <v>0</v>
      </c>
      <c r="AT382" s="3">
        <v>0</v>
      </c>
      <c r="AU382" s="3">
        <v>0</v>
      </c>
      <c r="AV382" s="3">
        <v>0</v>
      </c>
      <c r="AW382" s="3"/>
      <c r="AX382" s="3">
        <v>1</v>
      </c>
      <c r="AY382" s="3">
        <v>0</v>
      </c>
      <c r="AZ382" s="3"/>
      <c r="BA382" s="3">
        <v>0</v>
      </c>
      <c r="BB382" s="3"/>
      <c r="BC382" s="3">
        <v>563443</v>
      </c>
      <c r="BD382" s="3" t="s">
        <v>132</v>
      </c>
      <c r="BE382" s="3" t="s">
        <v>1223</v>
      </c>
      <c r="BF382" s="3" t="s">
        <v>154</v>
      </c>
      <c r="BG382" s="3" t="s">
        <v>247</v>
      </c>
      <c r="BH382" s="3">
        <v>32</v>
      </c>
      <c r="BI382" s="3">
        <v>1</v>
      </c>
      <c r="BJ382" s="3">
        <v>12</v>
      </c>
      <c r="BK382" s="3" t="s">
        <v>102</v>
      </c>
      <c r="BL382" s="3" t="s">
        <v>347</v>
      </c>
    </row>
    <row r="383" spans="1:64" ht="12.75" customHeight="1">
      <c r="A383" s="3">
        <v>401</v>
      </c>
      <c r="B383" s="3">
        <v>0</v>
      </c>
      <c r="C383" s="3">
        <v>0</v>
      </c>
      <c r="D383" s="3">
        <v>0</v>
      </c>
      <c r="E383" s="3">
        <v>0</v>
      </c>
      <c r="F383" s="3">
        <v>0</v>
      </c>
      <c r="G383" s="3">
        <v>0</v>
      </c>
      <c r="H383" s="3">
        <v>0</v>
      </c>
      <c r="I383" s="3">
        <v>0</v>
      </c>
      <c r="J383" s="3">
        <v>2097</v>
      </c>
      <c r="K383" s="3">
        <v>0</v>
      </c>
      <c r="L383" s="3">
        <v>0</v>
      </c>
      <c r="M383" s="3">
        <v>0</v>
      </c>
      <c r="N383" s="3">
        <v>0</v>
      </c>
      <c r="O383" s="3">
        <v>0</v>
      </c>
      <c r="P383" s="3">
        <v>0</v>
      </c>
      <c r="Q383" s="3">
        <v>0</v>
      </c>
      <c r="R383" s="3">
        <v>0</v>
      </c>
      <c r="S383" s="3">
        <v>0</v>
      </c>
      <c r="T383" s="3">
        <v>0</v>
      </c>
      <c r="U383" s="3">
        <v>0</v>
      </c>
      <c r="V383" s="3">
        <v>0</v>
      </c>
      <c r="W383" s="3">
        <v>0</v>
      </c>
      <c r="X383" s="3">
        <v>0</v>
      </c>
      <c r="Y383" s="3">
        <v>0</v>
      </c>
      <c r="Z383" s="3">
        <v>0</v>
      </c>
      <c r="AA383" s="3">
        <v>0</v>
      </c>
      <c r="AB383" s="3">
        <v>0</v>
      </c>
      <c r="AC383" s="3">
        <v>0</v>
      </c>
      <c r="AD383" s="3">
        <v>0</v>
      </c>
      <c r="AE383" s="4">
        <v>43697.8816898148</v>
      </c>
      <c r="AF383" s="4">
        <v>43697.8816898148</v>
      </c>
      <c r="AG383" s="3">
        <v>1</v>
      </c>
      <c r="AH383" s="3">
        <v>0</v>
      </c>
      <c r="AI383" s="3">
        <v>0</v>
      </c>
      <c r="AJ383" s="3" t="s">
        <v>104</v>
      </c>
      <c r="AK383" s="3">
        <v>2</v>
      </c>
      <c r="AL383" s="3">
        <v>0</v>
      </c>
      <c r="AM383" s="3">
        <v>0</v>
      </c>
      <c r="AN383" s="3">
        <v>0</v>
      </c>
      <c r="AO383" s="3">
        <v>0</v>
      </c>
      <c r="AP383" s="3">
        <v>0</v>
      </c>
      <c r="AQ383" s="3">
        <v>0</v>
      </c>
      <c r="AR383" s="3">
        <v>0</v>
      </c>
      <c r="AS383" s="3">
        <v>0</v>
      </c>
      <c r="AT383" s="3">
        <v>0</v>
      </c>
      <c r="AU383" s="3">
        <v>0</v>
      </c>
      <c r="AV383" s="3">
        <v>0</v>
      </c>
      <c r="AW383" s="3"/>
      <c r="AX383" s="3">
        <v>1</v>
      </c>
      <c r="AY383" s="3">
        <v>0</v>
      </c>
      <c r="AZ383" s="3"/>
      <c r="BA383" s="3">
        <v>0</v>
      </c>
      <c r="BB383" s="3" t="s">
        <v>1224</v>
      </c>
      <c r="BC383" s="3">
        <v>618002</v>
      </c>
      <c r="BD383" s="3" t="s">
        <v>165</v>
      </c>
      <c r="BE383" s="3" t="s">
        <v>1225</v>
      </c>
      <c r="BF383" s="3" t="s">
        <v>144</v>
      </c>
      <c r="BG383" s="3" t="s">
        <v>171</v>
      </c>
      <c r="BH383" s="3">
        <v>12</v>
      </c>
      <c r="BI383" s="3">
        <v>7</v>
      </c>
      <c r="BJ383" s="3">
        <v>7</v>
      </c>
      <c r="BK383" s="3" t="s">
        <v>102</v>
      </c>
      <c r="BL383" s="3" t="s">
        <v>253</v>
      </c>
    </row>
    <row r="384" spans="1:64" ht="12.75" customHeight="1">
      <c r="A384" s="3">
        <v>404</v>
      </c>
      <c r="B384" s="3">
        <v>0</v>
      </c>
      <c r="C384" s="3">
        <v>0</v>
      </c>
      <c r="D384" s="3">
        <v>0</v>
      </c>
      <c r="E384" s="3">
        <v>0</v>
      </c>
      <c r="F384" s="3">
        <v>0</v>
      </c>
      <c r="G384" s="3">
        <v>0</v>
      </c>
      <c r="H384" s="3">
        <v>0</v>
      </c>
      <c r="I384" s="3">
        <v>0</v>
      </c>
      <c r="J384" s="3">
        <v>799</v>
      </c>
      <c r="K384" s="3">
        <v>0</v>
      </c>
      <c r="L384" s="3">
        <v>0</v>
      </c>
      <c r="M384" s="3">
        <v>0</v>
      </c>
      <c r="N384" s="3">
        <v>0</v>
      </c>
      <c r="O384" s="3">
        <v>0</v>
      </c>
      <c r="P384" s="3">
        <v>0</v>
      </c>
      <c r="Q384" s="3">
        <v>0</v>
      </c>
      <c r="R384" s="3">
        <v>0</v>
      </c>
      <c r="S384" s="3">
        <v>0</v>
      </c>
      <c r="T384" s="3">
        <v>0</v>
      </c>
      <c r="U384" s="3">
        <v>0</v>
      </c>
      <c r="V384" s="3">
        <v>0</v>
      </c>
      <c r="W384" s="3">
        <v>0</v>
      </c>
      <c r="X384" s="3">
        <v>0</v>
      </c>
      <c r="Y384" s="3">
        <v>0</v>
      </c>
      <c r="Z384" s="3">
        <v>0</v>
      </c>
      <c r="AA384" s="3">
        <v>0</v>
      </c>
      <c r="AB384" s="3">
        <v>0</v>
      </c>
      <c r="AC384" s="3">
        <v>0</v>
      </c>
      <c r="AD384" s="3">
        <v>0</v>
      </c>
      <c r="AE384" s="4">
        <v>43697.886655092603</v>
      </c>
      <c r="AF384" s="4">
        <v>43697.886655092603</v>
      </c>
      <c r="AG384" s="3">
        <v>1</v>
      </c>
      <c r="AH384" s="3">
        <v>0</v>
      </c>
      <c r="AI384" s="3">
        <v>0</v>
      </c>
      <c r="AJ384" s="3" t="s">
        <v>1226</v>
      </c>
      <c r="AK384" s="3">
        <v>0</v>
      </c>
      <c r="AL384" s="3">
        <v>0</v>
      </c>
      <c r="AM384" s="3">
        <v>1</v>
      </c>
      <c r="AN384" s="3">
        <v>0</v>
      </c>
      <c r="AO384" s="3">
        <v>0</v>
      </c>
      <c r="AP384" s="3">
        <v>0</v>
      </c>
      <c r="AQ384" s="3">
        <v>0</v>
      </c>
      <c r="AR384" s="3">
        <v>0</v>
      </c>
      <c r="AS384" s="3">
        <v>0</v>
      </c>
      <c r="AT384" s="3">
        <v>0</v>
      </c>
      <c r="AU384" s="3">
        <v>0</v>
      </c>
      <c r="AV384" s="3">
        <v>0</v>
      </c>
      <c r="AW384" s="3"/>
      <c r="AX384" s="3">
        <v>1</v>
      </c>
      <c r="AY384" s="3">
        <v>0</v>
      </c>
      <c r="AZ384" s="3"/>
      <c r="BA384" s="3">
        <v>0</v>
      </c>
      <c r="BB384" s="3"/>
      <c r="BC384" s="3">
        <v>613373</v>
      </c>
      <c r="BD384" s="3" t="s">
        <v>130</v>
      </c>
      <c r="BE384" s="3" t="s">
        <v>1227</v>
      </c>
      <c r="BF384" s="3" t="s">
        <v>177</v>
      </c>
      <c r="BG384" s="3" t="s">
        <v>1175</v>
      </c>
      <c r="BH384" s="3">
        <v>14</v>
      </c>
      <c r="BI384" s="3">
        <v>8</v>
      </c>
      <c r="BJ384" s="3">
        <v>9</v>
      </c>
      <c r="BK384" s="3" t="s">
        <v>102</v>
      </c>
      <c r="BL384" s="3" t="s">
        <v>158</v>
      </c>
    </row>
    <row r="385" spans="1:64" ht="12.75" customHeight="1">
      <c r="A385" s="3">
        <v>21</v>
      </c>
      <c r="B385" s="3">
        <v>0</v>
      </c>
      <c r="C385" s="3">
        <v>0</v>
      </c>
      <c r="D385" s="3">
        <v>0</v>
      </c>
      <c r="E385" s="3">
        <v>0</v>
      </c>
      <c r="F385" s="3">
        <v>0</v>
      </c>
      <c r="G385" s="3">
        <v>0</v>
      </c>
      <c r="H385" s="3">
        <v>0</v>
      </c>
      <c r="I385" s="3">
        <v>0</v>
      </c>
      <c r="J385" s="3">
        <v>1078</v>
      </c>
      <c r="K385" s="3">
        <v>0</v>
      </c>
      <c r="L385" s="3">
        <v>0</v>
      </c>
      <c r="M385" s="3">
        <v>0</v>
      </c>
      <c r="N385" s="3">
        <v>0</v>
      </c>
      <c r="O385" s="3">
        <v>0</v>
      </c>
      <c r="P385" s="3">
        <v>0</v>
      </c>
      <c r="Q385" s="3">
        <v>0</v>
      </c>
      <c r="R385" s="3">
        <v>0</v>
      </c>
      <c r="S385" s="3">
        <v>0</v>
      </c>
      <c r="T385" s="3">
        <v>0</v>
      </c>
      <c r="U385" s="3">
        <v>0</v>
      </c>
      <c r="V385" s="3">
        <v>0</v>
      </c>
      <c r="W385" s="3">
        <v>0</v>
      </c>
      <c r="X385" s="3">
        <v>0</v>
      </c>
      <c r="Y385" s="3">
        <v>0</v>
      </c>
      <c r="Z385" s="3">
        <v>0</v>
      </c>
      <c r="AA385" s="3">
        <v>0</v>
      </c>
      <c r="AB385" s="3">
        <v>0</v>
      </c>
      <c r="AC385" s="3">
        <v>0</v>
      </c>
      <c r="AD385" s="3">
        <v>0</v>
      </c>
      <c r="AE385" s="4">
        <v>43697.892187500001</v>
      </c>
      <c r="AF385" s="4">
        <v>43697.892187500001</v>
      </c>
      <c r="AG385" s="3">
        <v>1</v>
      </c>
      <c r="AH385" s="3">
        <v>1</v>
      </c>
      <c r="AI385" s="3">
        <v>2</v>
      </c>
      <c r="AJ385" s="3" t="s">
        <v>1228</v>
      </c>
      <c r="AK385" s="3">
        <v>0</v>
      </c>
      <c r="AL385" s="3">
        <v>2</v>
      </c>
      <c r="AM385" s="3">
        <v>0</v>
      </c>
      <c r="AN385" s="3">
        <v>0</v>
      </c>
      <c r="AO385" s="3">
        <v>0</v>
      </c>
      <c r="AP385" s="3">
        <v>0</v>
      </c>
      <c r="AQ385" s="3">
        <v>0</v>
      </c>
      <c r="AR385" s="3">
        <v>0</v>
      </c>
      <c r="AS385" s="3">
        <v>0</v>
      </c>
      <c r="AT385" s="3">
        <v>0</v>
      </c>
      <c r="AU385" s="3">
        <v>0</v>
      </c>
      <c r="AV385" s="3">
        <v>0</v>
      </c>
      <c r="AW385" s="3"/>
      <c r="AX385" s="3">
        <v>1</v>
      </c>
      <c r="AY385" s="3">
        <v>0</v>
      </c>
      <c r="AZ385" s="3"/>
      <c r="BA385" s="3">
        <v>0</v>
      </c>
      <c r="BB385" s="3"/>
      <c r="BC385" s="3">
        <v>621891</v>
      </c>
      <c r="BD385" s="3" t="s">
        <v>234</v>
      </c>
      <c r="BE385" s="3" t="s">
        <v>1229</v>
      </c>
      <c r="BF385" s="3" t="s">
        <v>1230</v>
      </c>
      <c r="BG385" s="3" t="s">
        <v>1009</v>
      </c>
      <c r="BH385" s="3">
        <v>11</v>
      </c>
      <c r="BI385" s="3">
        <v>6</v>
      </c>
      <c r="BJ385" s="3">
        <v>22</v>
      </c>
      <c r="BK385" s="3" t="s">
        <v>102</v>
      </c>
      <c r="BL385" s="3" t="s">
        <v>1231</v>
      </c>
    </row>
    <row r="386" spans="1:64" ht="12.75" customHeight="1">
      <c r="A386" s="3">
        <v>159</v>
      </c>
      <c r="B386" s="3">
        <v>0</v>
      </c>
      <c r="C386" s="3">
        <v>0</v>
      </c>
      <c r="D386" s="3">
        <v>0</v>
      </c>
      <c r="E386" s="3">
        <v>0</v>
      </c>
      <c r="F386" s="3">
        <v>0</v>
      </c>
      <c r="G386" s="3">
        <v>0</v>
      </c>
      <c r="H386" s="3">
        <v>0</v>
      </c>
      <c r="I386" s="3">
        <v>0</v>
      </c>
      <c r="J386" s="3">
        <v>1514</v>
      </c>
      <c r="K386" s="3">
        <v>0</v>
      </c>
      <c r="L386" s="3">
        <v>0</v>
      </c>
      <c r="M386" s="3">
        <v>0</v>
      </c>
      <c r="N386" s="3">
        <v>0</v>
      </c>
      <c r="O386" s="3">
        <v>0</v>
      </c>
      <c r="P386" s="3">
        <v>0</v>
      </c>
      <c r="Q386" s="3">
        <v>0</v>
      </c>
      <c r="R386" s="3">
        <v>0</v>
      </c>
      <c r="S386" s="3">
        <v>0</v>
      </c>
      <c r="T386" s="3">
        <v>0</v>
      </c>
      <c r="U386" s="3">
        <v>0</v>
      </c>
      <c r="V386" s="3">
        <v>0</v>
      </c>
      <c r="W386" s="3">
        <v>0</v>
      </c>
      <c r="X386" s="3">
        <v>0</v>
      </c>
      <c r="Y386" s="3">
        <v>0</v>
      </c>
      <c r="Z386" s="3">
        <v>0</v>
      </c>
      <c r="AA386" s="3">
        <v>0</v>
      </c>
      <c r="AB386" s="3">
        <v>0</v>
      </c>
      <c r="AC386" s="3">
        <v>0</v>
      </c>
      <c r="AD386" s="3">
        <v>0</v>
      </c>
      <c r="AE386" s="4">
        <v>43697.931122685201</v>
      </c>
      <c r="AF386" s="4">
        <v>43697.931122685201</v>
      </c>
      <c r="AG386" s="3">
        <v>1</v>
      </c>
      <c r="AH386" s="3">
        <v>1</v>
      </c>
      <c r="AI386" s="3">
        <v>2</v>
      </c>
      <c r="AJ386" s="3" t="s">
        <v>104</v>
      </c>
      <c r="AK386" s="3">
        <v>5</v>
      </c>
      <c r="AL386" s="3">
        <v>5</v>
      </c>
      <c r="AM386" s="3">
        <v>0</v>
      </c>
      <c r="AN386" s="3">
        <v>0</v>
      </c>
      <c r="AO386" s="3">
        <v>0</v>
      </c>
      <c r="AP386" s="3">
        <v>0</v>
      </c>
      <c r="AQ386" s="3">
        <v>0</v>
      </c>
      <c r="AR386" s="3">
        <v>0</v>
      </c>
      <c r="AS386" s="3">
        <v>0</v>
      </c>
      <c r="AT386" s="3">
        <v>0</v>
      </c>
      <c r="AU386" s="3">
        <v>0</v>
      </c>
      <c r="AV386" s="3">
        <v>0</v>
      </c>
      <c r="AW386" s="3"/>
      <c r="AX386" s="3">
        <v>1</v>
      </c>
      <c r="AY386" s="3">
        <v>0</v>
      </c>
      <c r="AZ386" s="3"/>
      <c r="BA386" s="3">
        <v>0</v>
      </c>
      <c r="BB386" s="3" t="s">
        <v>1232</v>
      </c>
      <c r="BC386" s="3">
        <v>215676</v>
      </c>
      <c r="BD386" s="3" t="s">
        <v>149</v>
      </c>
      <c r="BE386" s="3" t="s">
        <v>1233</v>
      </c>
      <c r="BF386" s="3" t="s">
        <v>1234</v>
      </c>
      <c r="BG386" s="3" t="s">
        <v>1235</v>
      </c>
      <c r="BH386" s="3">
        <v>13</v>
      </c>
      <c r="BI386" s="3">
        <v>2</v>
      </c>
      <c r="BJ386" s="3">
        <v>18</v>
      </c>
      <c r="BK386" s="3" t="s">
        <v>172</v>
      </c>
      <c r="BL386" s="3" t="s">
        <v>478</v>
      </c>
    </row>
    <row r="387" spans="1:64" ht="12.75" customHeight="1">
      <c r="A387" s="3">
        <v>405</v>
      </c>
      <c r="B387" s="3">
        <v>0</v>
      </c>
      <c r="C387" s="3">
        <v>0</v>
      </c>
      <c r="D387" s="3">
        <v>0</v>
      </c>
      <c r="E387" s="3">
        <v>0</v>
      </c>
      <c r="F387" s="3">
        <v>0</v>
      </c>
      <c r="G387" s="3">
        <v>0</v>
      </c>
      <c r="H387" s="3">
        <v>0</v>
      </c>
      <c r="I387" s="3">
        <v>0</v>
      </c>
      <c r="J387" s="3">
        <v>724</v>
      </c>
      <c r="K387" s="3">
        <v>0</v>
      </c>
      <c r="L387" s="3">
        <v>0</v>
      </c>
      <c r="M387" s="3">
        <v>0</v>
      </c>
      <c r="N387" s="3">
        <v>0</v>
      </c>
      <c r="O387" s="3">
        <v>0</v>
      </c>
      <c r="P387" s="3">
        <v>0</v>
      </c>
      <c r="Q387" s="3">
        <v>0</v>
      </c>
      <c r="R387" s="3">
        <v>0</v>
      </c>
      <c r="S387" s="3">
        <v>0</v>
      </c>
      <c r="T387" s="3">
        <v>0</v>
      </c>
      <c r="U387" s="3">
        <v>0</v>
      </c>
      <c r="V387" s="3">
        <v>0</v>
      </c>
      <c r="W387" s="3">
        <v>0</v>
      </c>
      <c r="X387" s="3">
        <v>0</v>
      </c>
      <c r="Y387" s="3">
        <v>0</v>
      </c>
      <c r="Z387" s="3">
        <v>0</v>
      </c>
      <c r="AA387" s="3">
        <v>0</v>
      </c>
      <c r="AB387" s="3">
        <v>0</v>
      </c>
      <c r="AC387" s="3">
        <v>0</v>
      </c>
      <c r="AD387" s="3">
        <v>0</v>
      </c>
      <c r="AE387" s="4">
        <v>43697.941539351901</v>
      </c>
      <c r="AF387" s="4">
        <v>43697.941539351901</v>
      </c>
      <c r="AG387" s="3">
        <v>1</v>
      </c>
      <c r="AH387" s="3">
        <v>2</v>
      </c>
      <c r="AI387" s="3">
        <v>1</v>
      </c>
      <c r="AJ387" s="3" t="s">
        <v>111</v>
      </c>
      <c r="AK387" s="3">
        <v>5</v>
      </c>
      <c r="AL387" s="3">
        <v>0</v>
      </c>
      <c r="AM387" s="3">
        <v>1</v>
      </c>
      <c r="AN387" s="3">
        <v>0</v>
      </c>
      <c r="AO387" s="3">
        <v>0</v>
      </c>
      <c r="AP387" s="3">
        <v>0</v>
      </c>
      <c r="AQ387" s="3">
        <v>0</v>
      </c>
      <c r="AR387" s="3">
        <v>0</v>
      </c>
      <c r="AS387" s="3">
        <v>0</v>
      </c>
      <c r="AT387" s="3">
        <v>0</v>
      </c>
      <c r="AU387" s="3">
        <v>0</v>
      </c>
      <c r="AV387" s="3">
        <v>0</v>
      </c>
      <c r="AW387" s="3"/>
      <c r="AX387" s="3">
        <v>1</v>
      </c>
      <c r="AY387" s="3">
        <v>0</v>
      </c>
      <c r="AZ387" s="3"/>
      <c r="BA387" s="3">
        <v>0</v>
      </c>
      <c r="BB387" s="3" t="s">
        <v>1236</v>
      </c>
      <c r="BC387" s="3">
        <v>593533</v>
      </c>
      <c r="BD387" s="3" t="s">
        <v>1237</v>
      </c>
      <c r="BE387" s="3" t="s">
        <v>1238</v>
      </c>
      <c r="BF387" s="3" t="s">
        <v>1239</v>
      </c>
      <c r="BG387" s="3" t="s">
        <v>760</v>
      </c>
      <c r="BH387" s="3">
        <v>18</v>
      </c>
      <c r="BI387" s="3">
        <v>0</v>
      </c>
      <c r="BJ387" s="3">
        <v>1</v>
      </c>
      <c r="BK387" s="3" t="s">
        <v>102</v>
      </c>
      <c r="BL387" s="3" t="s">
        <v>148</v>
      </c>
    </row>
    <row r="388" spans="1:64" ht="12.75" customHeight="1">
      <c r="A388" s="6">
        <v>221</v>
      </c>
      <c r="B388" s="6">
        <v>0</v>
      </c>
      <c r="C388" s="6">
        <v>0</v>
      </c>
      <c r="D388" s="6">
        <v>0</v>
      </c>
      <c r="E388" s="6">
        <v>0</v>
      </c>
      <c r="F388" s="6">
        <v>0</v>
      </c>
      <c r="G388" s="6">
        <v>0</v>
      </c>
      <c r="H388" s="6">
        <v>0</v>
      </c>
      <c r="I388" s="6">
        <v>0</v>
      </c>
      <c r="J388" s="6">
        <v>2176</v>
      </c>
      <c r="K388" s="6">
        <v>0</v>
      </c>
      <c r="L388" s="6">
        <v>0</v>
      </c>
      <c r="M388" s="6">
        <v>0</v>
      </c>
      <c r="N388" s="6">
        <v>0</v>
      </c>
      <c r="O388" s="6">
        <v>0</v>
      </c>
      <c r="P388" s="6">
        <v>0</v>
      </c>
      <c r="Q388" s="6">
        <v>0</v>
      </c>
      <c r="R388" s="6">
        <v>0</v>
      </c>
      <c r="S388" s="6">
        <v>0</v>
      </c>
      <c r="T388" s="6">
        <v>0</v>
      </c>
      <c r="U388" s="6">
        <v>0</v>
      </c>
      <c r="V388" s="6">
        <v>0</v>
      </c>
      <c r="W388" s="6">
        <v>0</v>
      </c>
      <c r="X388" s="6">
        <v>0</v>
      </c>
      <c r="Y388" s="6">
        <v>0</v>
      </c>
      <c r="Z388" s="6">
        <v>0</v>
      </c>
      <c r="AA388" s="6">
        <v>0</v>
      </c>
      <c r="AB388" s="6">
        <v>0</v>
      </c>
      <c r="AC388" s="6">
        <v>0</v>
      </c>
      <c r="AD388" s="6">
        <v>0</v>
      </c>
      <c r="AE388" s="7" t="s">
        <v>1240</v>
      </c>
      <c r="AF388" s="7" t="s">
        <v>1240</v>
      </c>
      <c r="AG388" s="6">
        <v>1</v>
      </c>
      <c r="AH388" s="6">
        <v>1</v>
      </c>
      <c r="AI388" s="6">
        <v>3</v>
      </c>
      <c r="AJ388" s="8" t="s">
        <v>104</v>
      </c>
      <c r="AK388" s="6">
        <v>5</v>
      </c>
      <c r="AL388" s="6">
        <v>5</v>
      </c>
      <c r="AM388" s="6">
        <v>0</v>
      </c>
      <c r="AN388" s="6">
        <v>0</v>
      </c>
      <c r="AO388" s="6">
        <v>0</v>
      </c>
      <c r="AP388" s="6">
        <v>0</v>
      </c>
      <c r="AQ388" s="6">
        <v>0</v>
      </c>
      <c r="AR388" s="6">
        <v>0</v>
      </c>
      <c r="AS388" s="6">
        <v>0</v>
      </c>
      <c r="AT388" s="6">
        <v>0</v>
      </c>
      <c r="AU388" s="6">
        <v>0</v>
      </c>
      <c r="AV388" s="6">
        <v>0</v>
      </c>
      <c r="AW388" s="9"/>
      <c r="AX388" s="6">
        <v>1</v>
      </c>
      <c r="AY388" s="6">
        <v>0</v>
      </c>
      <c r="AZ388" s="9"/>
      <c r="BA388" s="6">
        <v>0</v>
      </c>
      <c r="BB388" s="8" t="s">
        <v>1241</v>
      </c>
      <c r="BC388" s="6">
        <v>622434</v>
      </c>
      <c r="BD388" s="8" t="s">
        <v>130</v>
      </c>
      <c r="BE388" s="8" t="s">
        <v>1242</v>
      </c>
      <c r="BF388" s="8" t="s">
        <v>121</v>
      </c>
      <c r="BG388" s="8" t="s">
        <v>337</v>
      </c>
      <c r="BH388" s="6">
        <v>11</v>
      </c>
      <c r="BI388" s="6">
        <v>7</v>
      </c>
      <c r="BJ388" s="6">
        <v>20</v>
      </c>
      <c r="BK388" s="8" t="s">
        <v>127</v>
      </c>
      <c r="BL388" s="8" t="s">
        <v>238</v>
      </c>
    </row>
    <row r="389" spans="1:64" ht="12.75" customHeight="1">
      <c r="A389" s="6">
        <v>306</v>
      </c>
      <c r="B389" s="6">
        <v>0</v>
      </c>
      <c r="C389" s="6">
        <v>0</v>
      </c>
      <c r="D389" s="6">
        <v>0</v>
      </c>
      <c r="E389" s="6">
        <v>0</v>
      </c>
      <c r="F389" s="6">
        <v>0</v>
      </c>
      <c r="G389" s="6">
        <v>0</v>
      </c>
      <c r="H389" s="6">
        <v>1</v>
      </c>
      <c r="I389" s="6">
        <v>5</v>
      </c>
      <c r="J389" s="6">
        <v>2169</v>
      </c>
      <c r="K389" s="6">
        <v>0</v>
      </c>
      <c r="L389" s="6">
        <v>0</v>
      </c>
      <c r="M389" s="6">
        <v>0</v>
      </c>
      <c r="N389" s="6">
        <v>0</v>
      </c>
      <c r="O389" s="6">
        <v>0</v>
      </c>
      <c r="P389" s="6">
        <v>0</v>
      </c>
      <c r="Q389" s="6">
        <v>0</v>
      </c>
      <c r="R389" s="6">
        <v>0</v>
      </c>
      <c r="S389" s="6">
        <v>0</v>
      </c>
      <c r="T389" s="6">
        <v>0</v>
      </c>
      <c r="U389" s="6">
        <v>0</v>
      </c>
      <c r="V389" s="6">
        <v>0</v>
      </c>
      <c r="W389" s="6">
        <v>0</v>
      </c>
      <c r="X389" s="6">
        <v>0</v>
      </c>
      <c r="Y389" s="6">
        <v>0</v>
      </c>
      <c r="Z389" s="6">
        <v>0</v>
      </c>
      <c r="AA389" s="6">
        <v>0</v>
      </c>
      <c r="AB389" s="6">
        <v>0</v>
      </c>
      <c r="AC389" s="6">
        <v>0</v>
      </c>
      <c r="AD389" s="6">
        <v>0</v>
      </c>
      <c r="AE389" s="7" t="s">
        <v>1243</v>
      </c>
      <c r="AF389" s="7" t="s">
        <v>1243</v>
      </c>
      <c r="AG389" s="6">
        <v>1</v>
      </c>
      <c r="AH389" s="6">
        <v>1</v>
      </c>
      <c r="AI389" s="6">
        <v>2</v>
      </c>
      <c r="AJ389" s="8" t="s">
        <v>104</v>
      </c>
      <c r="AK389" s="6">
        <v>5</v>
      </c>
      <c r="AL389" s="6">
        <v>5</v>
      </c>
      <c r="AM389" s="6">
        <v>0</v>
      </c>
      <c r="AN389" s="6">
        <v>0</v>
      </c>
      <c r="AO389" s="6">
        <v>0</v>
      </c>
      <c r="AP389" s="6">
        <v>0</v>
      </c>
      <c r="AQ389" s="6">
        <v>0</v>
      </c>
      <c r="AR389" s="6">
        <v>0</v>
      </c>
      <c r="AS389" s="6">
        <v>0</v>
      </c>
      <c r="AT389" s="6">
        <v>0</v>
      </c>
      <c r="AU389" s="6">
        <v>0</v>
      </c>
      <c r="AV389" s="6">
        <v>0</v>
      </c>
      <c r="AW389" s="8" t="s">
        <v>1244</v>
      </c>
      <c r="AX389" s="6">
        <v>1</v>
      </c>
      <c r="AY389" s="6">
        <v>0</v>
      </c>
      <c r="AZ389" s="9"/>
      <c r="BA389" s="6">
        <v>0</v>
      </c>
      <c r="BB389" s="8" t="s">
        <v>889</v>
      </c>
      <c r="BC389" s="6">
        <v>615432</v>
      </c>
      <c r="BD389" s="8" t="s">
        <v>130</v>
      </c>
      <c r="BE389" s="8" t="s">
        <v>1245</v>
      </c>
      <c r="BF389" s="8" t="s">
        <v>144</v>
      </c>
      <c r="BG389" s="8" t="s">
        <v>337</v>
      </c>
      <c r="BH389" s="6">
        <v>13</v>
      </c>
      <c r="BI389" s="6">
        <v>11</v>
      </c>
      <c r="BJ389" s="6">
        <v>16</v>
      </c>
      <c r="BK389" s="8" t="s">
        <v>127</v>
      </c>
      <c r="BL389" s="8" t="s">
        <v>347</v>
      </c>
    </row>
    <row r="390" spans="1:64" ht="12.75" customHeight="1">
      <c r="A390" s="6">
        <v>147</v>
      </c>
      <c r="B390" s="6">
        <v>0</v>
      </c>
      <c r="C390" s="6">
        <v>0</v>
      </c>
      <c r="D390" s="6">
        <v>0</v>
      </c>
      <c r="E390" s="6">
        <v>0</v>
      </c>
      <c r="F390" s="6">
        <v>0</v>
      </c>
      <c r="G390" s="6">
        <v>0</v>
      </c>
      <c r="H390" s="6">
        <v>0</v>
      </c>
      <c r="I390" s="6">
        <v>0</v>
      </c>
      <c r="J390" s="6">
        <v>2200</v>
      </c>
      <c r="K390" s="6">
        <v>0</v>
      </c>
      <c r="L390" s="6">
        <v>0</v>
      </c>
      <c r="M390" s="6">
        <v>0</v>
      </c>
      <c r="N390" s="6">
        <v>0</v>
      </c>
      <c r="O390" s="6">
        <v>0</v>
      </c>
      <c r="P390" s="6">
        <v>0</v>
      </c>
      <c r="Q390" s="6">
        <v>0</v>
      </c>
      <c r="R390" s="6">
        <v>0</v>
      </c>
      <c r="S390" s="6">
        <v>0</v>
      </c>
      <c r="T390" s="6">
        <v>0</v>
      </c>
      <c r="U390" s="6">
        <v>0</v>
      </c>
      <c r="V390" s="6">
        <v>0</v>
      </c>
      <c r="W390" s="6">
        <v>0</v>
      </c>
      <c r="X390" s="6">
        <v>0</v>
      </c>
      <c r="Y390" s="6">
        <v>0</v>
      </c>
      <c r="Z390" s="6">
        <v>0</v>
      </c>
      <c r="AA390" s="6">
        <v>0</v>
      </c>
      <c r="AB390" s="6">
        <v>0</v>
      </c>
      <c r="AC390" s="6">
        <v>0</v>
      </c>
      <c r="AD390" s="6">
        <v>0</v>
      </c>
      <c r="AE390" s="7" t="s">
        <v>1246</v>
      </c>
      <c r="AF390" s="7" t="s">
        <v>1246</v>
      </c>
      <c r="AG390" s="6">
        <v>1</v>
      </c>
      <c r="AH390" s="6">
        <v>1</v>
      </c>
      <c r="AI390" s="6">
        <v>1</v>
      </c>
      <c r="AJ390" s="8" t="s">
        <v>856</v>
      </c>
      <c r="AK390" s="6">
        <v>2</v>
      </c>
      <c r="AL390" s="6">
        <v>2</v>
      </c>
      <c r="AM390" s="6">
        <v>0</v>
      </c>
      <c r="AN390" s="6">
        <v>0</v>
      </c>
      <c r="AO390" s="6">
        <v>0</v>
      </c>
      <c r="AP390" s="6">
        <v>0</v>
      </c>
      <c r="AQ390" s="6">
        <v>0</v>
      </c>
      <c r="AR390" s="6">
        <v>0</v>
      </c>
      <c r="AS390" s="6">
        <v>0</v>
      </c>
      <c r="AT390" s="6">
        <v>0</v>
      </c>
      <c r="AU390" s="6">
        <v>0</v>
      </c>
      <c r="AV390" s="6">
        <v>0</v>
      </c>
      <c r="AW390" s="9"/>
      <c r="AX390" s="6">
        <v>1</v>
      </c>
      <c r="AY390" s="6">
        <v>0</v>
      </c>
      <c r="AZ390" s="9"/>
      <c r="BA390" s="6">
        <v>0</v>
      </c>
      <c r="BB390" s="9"/>
      <c r="BC390" s="6">
        <v>228086</v>
      </c>
      <c r="BD390" s="8" t="s">
        <v>124</v>
      </c>
      <c r="BE390" s="8" t="s">
        <v>1247</v>
      </c>
      <c r="BF390" s="8" t="s">
        <v>141</v>
      </c>
      <c r="BG390" s="8" t="s">
        <v>337</v>
      </c>
      <c r="BH390" s="6">
        <v>12</v>
      </c>
      <c r="BI390" s="6">
        <v>3</v>
      </c>
      <c r="BJ390" s="6">
        <v>22</v>
      </c>
      <c r="BK390" s="8" t="s">
        <v>109</v>
      </c>
      <c r="BL390" s="8" t="s">
        <v>287</v>
      </c>
    </row>
    <row r="391" spans="1:64" ht="12.75" customHeight="1">
      <c r="A391" s="6">
        <v>261</v>
      </c>
      <c r="B391" s="6">
        <v>0</v>
      </c>
      <c r="C391" s="6">
        <v>0</v>
      </c>
      <c r="D391" s="6">
        <v>0</v>
      </c>
      <c r="E391" s="6">
        <v>0</v>
      </c>
      <c r="F391" s="6">
        <v>0</v>
      </c>
      <c r="G391" s="6">
        <v>0</v>
      </c>
      <c r="H391" s="6">
        <v>0</v>
      </c>
      <c r="I391" s="6">
        <v>0</v>
      </c>
      <c r="J391" s="6">
        <v>2201</v>
      </c>
      <c r="K391" s="6">
        <v>0</v>
      </c>
      <c r="L391" s="6">
        <v>0</v>
      </c>
      <c r="M391" s="6">
        <v>0</v>
      </c>
      <c r="N391" s="6">
        <v>0</v>
      </c>
      <c r="O391" s="6">
        <v>0</v>
      </c>
      <c r="P391" s="6">
        <v>0</v>
      </c>
      <c r="Q391" s="6">
        <v>0</v>
      </c>
      <c r="R391" s="6">
        <v>0</v>
      </c>
      <c r="S391" s="6">
        <v>0</v>
      </c>
      <c r="T391" s="6">
        <v>0</v>
      </c>
      <c r="U391" s="6">
        <v>0</v>
      </c>
      <c r="V391" s="6">
        <v>0</v>
      </c>
      <c r="W391" s="6">
        <v>0</v>
      </c>
      <c r="X391" s="6">
        <v>0</v>
      </c>
      <c r="Y391" s="6">
        <v>0</v>
      </c>
      <c r="Z391" s="6">
        <v>0</v>
      </c>
      <c r="AA391" s="6">
        <v>0</v>
      </c>
      <c r="AB391" s="6">
        <v>0</v>
      </c>
      <c r="AC391" s="6">
        <v>0</v>
      </c>
      <c r="AD391" s="6">
        <v>0</v>
      </c>
      <c r="AE391" s="7" t="s">
        <v>1248</v>
      </c>
      <c r="AF391" s="7" t="s">
        <v>1248</v>
      </c>
      <c r="AG391" s="6">
        <v>1</v>
      </c>
      <c r="AH391" s="6">
        <v>1</v>
      </c>
      <c r="AI391" s="6">
        <v>4</v>
      </c>
      <c r="AJ391" s="8" t="s">
        <v>359</v>
      </c>
      <c r="AK391" s="6">
        <v>0</v>
      </c>
      <c r="AL391" s="6">
        <v>5</v>
      </c>
      <c r="AM391" s="6">
        <v>0</v>
      </c>
      <c r="AN391" s="6">
        <v>0</v>
      </c>
      <c r="AO391" s="6">
        <v>0</v>
      </c>
      <c r="AP391" s="6">
        <v>0</v>
      </c>
      <c r="AQ391" s="6">
        <v>0</v>
      </c>
      <c r="AR391" s="6">
        <v>0</v>
      </c>
      <c r="AS391" s="6">
        <v>0</v>
      </c>
      <c r="AT391" s="6">
        <v>0</v>
      </c>
      <c r="AU391" s="6">
        <v>0</v>
      </c>
      <c r="AV391" s="6">
        <v>0</v>
      </c>
      <c r="AW391" s="9"/>
      <c r="AX391" s="6">
        <v>1</v>
      </c>
      <c r="AY391" s="6">
        <v>0</v>
      </c>
      <c r="AZ391" s="9"/>
      <c r="BA391" s="6">
        <v>0</v>
      </c>
      <c r="BB391" s="8" t="s">
        <v>1249</v>
      </c>
      <c r="BC391" s="6">
        <v>198392</v>
      </c>
      <c r="BD391" s="8" t="s">
        <v>414</v>
      </c>
      <c r="BE391" s="8" t="s">
        <v>1250</v>
      </c>
      <c r="BF391" s="8" t="s">
        <v>106</v>
      </c>
      <c r="BG391" s="8" t="s">
        <v>337</v>
      </c>
      <c r="BH391" s="6">
        <v>16</v>
      </c>
      <c r="BI391" s="6">
        <v>0</v>
      </c>
      <c r="BJ391" s="6">
        <v>0</v>
      </c>
      <c r="BK391" s="8" t="s">
        <v>425</v>
      </c>
      <c r="BL391" s="8" t="s">
        <v>784</v>
      </c>
    </row>
    <row r="392" spans="1:64" ht="12.75" customHeight="1">
      <c r="A392" s="6">
        <v>131</v>
      </c>
      <c r="B392" s="6">
        <v>0</v>
      </c>
      <c r="C392" s="6">
        <v>0</v>
      </c>
      <c r="D392" s="6">
        <v>0</v>
      </c>
      <c r="E392" s="6">
        <v>0</v>
      </c>
      <c r="F392" s="6">
        <v>0</v>
      </c>
      <c r="G392" s="6">
        <v>0</v>
      </c>
      <c r="H392" s="6">
        <v>0</v>
      </c>
      <c r="I392" s="6">
        <v>0</v>
      </c>
      <c r="J392" s="6">
        <v>2174</v>
      </c>
      <c r="K392" s="6">
        <v>0</v>
      </c>
      <c r="L392" s="6">
        <v>0</v>
      </c>
      <c r="M392" s="6">
        <v>0</v>
      </c>
      <c r="N392" s="6">
        <v>0</v>
      </c>
      <c r="O392" s="6">
        <v>0</v>
      </c>
      <c r="P392" s="6">
        <v>0</v>
      </c>
      <c r="Q392" s="6">
        <v>0</v>
      </c>
      <c r="R392" s="6">
        <v>0</v>
      </c>
      <c r="S392" s="6">
        <v>0</v>
      </c>
      <c r="T392" s="6">
        <v>0</v>
      </c>
      <c r="U392" s="6">
        <v>0</v>
      </c>
      <c r="V392" s="6">
        <v>0</v>
      </c>
      <c r="W392" s="6">
        <v>0</v>
      </c>
      <c r="X392" s="6">
        <v>0</v>
      </c>
      <c r="Y392" s="6">
        <v>0</v>
      </c>
      <c r="Z392" s="6">
        <v>0</v>
      </c>
      <c r="AA392" s="6">
        <v>0</v>
      </c>
      <c r="AB392" s="6">
        <v>0</v>
      </c>
      <c r="AC392" s="6">
        <v>0</v>
      </c>
      <c r="AD392" s="6">
        <v>0</v>
      </c>
      <c r="AE392" s="7" t="s">
        <v>1251</v>
      </c>
      <c r="AF392" s="7" t="s">
        <v>1251</v>
      </c>
      <c r="AG392" s="6">
        <v>1</v>
      </c>
      <c r="AH392" s="6">
        <v>1</v>
      </c>
      <c r="AI392" s="6">
        <v>0</v>
      </c>
      <c r="AJ392" s="8" t="s">
        <v>104</v>
      </c>
      <c r="AK392" s="6">
        <v>5</v>
      </c>
      <c r="AL392" s="6">
        <v>5</v>
      </c>
      <c r="AM392" s="6">
        <v>0</v>
      </c>
      <c r="AN392" s="6">
        <v>0</v>
      </c>
      <c r="AO392" s="6">
        <v>0</v>
      </c>
      <c r="AP392" s="6">
        <v>0</v>
      </c>
      <c r="AQ392" s="6">
        <v>0</v>
      </c>
      <c r="AR392" s="6">
        <v>0</v>
      </c>
      <c r="AS392" s="6">
        <v>0</v>
      </c>
      <c r="AT392" s="6">
        <v>0</v>
      </c>
      <c r="AU392" s="6">
        <v>0</v>
      </c>
      <c r="AV392" s="6">
        <v>0</v>
      </c>
      <c r="AW392" s="9"/>
      <c r="AX392" s="6">
        <v>1</v>
      </c>
      <c r="AY392" s="6">
        <v>0</v>
      </c>
      <c r="AZ392" s="9"/>
      <c r="BA392" s="6">
        <v>0</v>
      </c>
      <c r="BB392" s="8" t="s">
        <v>1252</v>
      </c>
      <c r="BC392" s="6">
        <v>601857</v>
      </c>
      <c r="BD392" s="8" t="s">
        <v>412</v>
      </c>
      <c r="BE392" s="8" t="s">
        <v>1253</v>
      </c>
      <c r="BF392" s="8" t="s">
        <v>121</v>
      </c>
      <c r="BG392" s="8" t="s">
        <v>337</v>
      </c>
      <c r="BH392" s="6">
        <v>16</v>
      </c>
      <c r="BI392" s="6">
        <v>3</v>
      </c>
      <c r="BJ392" s="6">
        <v>16</v>
      </c>
      <c r="BK392" s="8" t="s">
        <v>102</v>
      </c>
      <c r="BL392" s="8" t="s">
        <v>475</v>
      </c>
    </row>
    <row r="393" spans="1:64" ht="12.75" customHeight="1">
      <c r="A393" s="6">
        <v>361</v>
      </c>
      <c r="B393" s="6">
        <v>0</v>
      </c>
      <c r="C393" s="6">
        <v>0</v>
      </c>
      <c r="D393" s="6">
        <v>0</v>
      </c>
      <c r="E393" s="6">
        <v>0</v>
      </c>
      <c r="F393" s="6">
        <v>0</v>
      </c>
      <c r="G393" s="6">
        <v>0</v>
      </c>
      <c r="H393" s="6">
        <v>0</v>
      </c>
      <c r="I393" s="6">
        <v>0</v>
      </c>
      <c r="J393" s="6">
        <v>2239</v>
      </c>
      <c r="K393" s="6">
        <v>0</v>
      </c>
      <c r="L393" s="6">
        <v>0</v>
      </c>
      <c r="M393" s="6">
        <v>0</v>
      </c>
      <c r="N393" s="6">
        <v>0</v>
      </c>
      <c r="O393" s="6">
        <v>0</v>
      </c>
      <c r="P393" s="6">
        <v>0</v>
      </c>
      <c r="Q393" s="6">
        <v>0</v>
      </c>
      <c r="R393" s="6">
        <v>0</v>
      </c>
      <c r="S393" s="6">
        <v>0</v>
      </c>
      <c r="T393" s="6">
        <v>0</v>
      </c>
      <c r="U393" s="6">
        <v>0</v>
      </c>
      <c r="V393" s="6">
        <v>0</v>
      </c>
      <c r="W393" s="6">
        <v>0</v>
      </c>
      <c r="X393" s="6">
        <v>0</v>
      </c>
      <c r="Y393" s="6">
        <v>0</v>
      </c>
      <c r="Z393" s="6">
        <v>0</v>
      </c>
      <c r="AA393" s="6">
        <v>0</v>
      </c>
      <c r="AB393" s="6">
        <v>0</v>
      </c>
      <c r="AC393" s="6">
        <v>0</v>
      </c>
      <c r="AD393" s="6">
        <v>0</v>
      </c>
      <c r="AE393" s="7" t="s">
        <v>1254</v>
      </c>
      <c r="AF393" s="7" t="s">
        <v>1254</v>
      </c>
      <c r="AG393" s="6">
        <v>1</v>
      </c>
      <c r="AH393" s="6">
        <v>0</v>
      </c>
      <c r="AI393" s="6">
        <v>0</v>
      </c>
      <c r="AJ393" s="8" t="s">
        <v>1255</v>
      </c>
      <c r="AK393" s="6">
        <v>5</v>
      </c>
      <c r="AL393" s="6">
        <v>0</v>
      </c>
      <c r="AM393" s="6">
        <v>0</v>
      </c>
      <c r="AN393" s="6">
        <v>0</v>
      </c>
      <c r="AO393" s="6">
        <v>0</v>
      </c>
      <c r="AP393" s="6">
        <v>0</v>
      </c>
      <c r="AQ393" s="6">
        <v>0</v>
      </c>
      <c r="AR393" s="6">
        <v>0</v>
      </c>
      <c r="AS393" s="6">
        <v>0</v>
      </c>
      <c r="AT393" s="6">
        <v>0</v>
      </c>
      <c r="AU393" s="6">
        <v>0</v>
      </c>
      <c r="AV393" s="6">
        <v>0</v>
      </c>
      <c r="AW393" s="9"/>
      <c r="AX393" s="6">
        <v>1</v>
      </c>
      <c r="AY393" s="6">
        <v>0</v>
      </c>
      <c r="AZ393" s="9"/>
      <c r="BA393" s="6">
        <v>0</v>
      </c>
      <c r="BB393" s="9"/>
      <c r="BC393" s="6">
        <v>620503</v>
      </c>
      <c r="BD393" s="8" t="s">
        <v>304</v>
      </c>
      <c r="BE393" s="8" t="s">
        <v>1256</v>
      </c>
      <c r="BF393" s="8" t="s">
        <v>1257</v>
      </c>
      <c r="BG393" s="8" t="s">
        <v>337</v>
      </c>
      <c r="BH393" s="6">
        <v>11</v>
      </c>
      <c r="BI393" s="6">
        <v>11</v>
      </c>
      <c r="BJ393" s="6">
        <v>26</v>
      </c>
      <c r="BK393" s="8" t="s">
        <v>102</v>
      </c>
      <c r="BL393" s="8" t="s">
        <v>239</v>
      </c>
    </row>
    <row r="394" spans="1:64" ht="12.75" customHeight="1"/>
    <row r="395" spans="1:64" ht="12.75" customHeight="1"/>
    <row r="396" spans="1:64" ht="12.75" customHeight="1"/>
    <row r="397" spans="1:64" ht="12.75" customHeight="1"/>
    <row r="398" spans="1:64" ht="12.75" customHeight="1"/>
    <row r="399" spans="1:64" ht="12.75" customHeight="1"/>
    <row r="400" spans="1:64"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sheetData>
  <autoFilter ref="A1:BL1"/>
  <pageMargins left="0.75" right="0.75" top="1" bottom="1"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AR702"/>
  <sheetViews>
    <sheetView tabSelected="1" zoomScale="85" zoomScaleNormal="85" workbookViewId="0">
      <pane xSplit="4" ySplit="1" topLeftCell="E29" activePane="bottomRight" state="frozen"/>
      <selection pane="topRight" activeCell="E1" sqref="E1"/>
      <selection pane="bottomLeft" activeCell="A2" sqref="A2"/>
      <selection pane="bottomRight" activeCell="B1" sqref="B1"/>
    </sheetView>
  </sheetViews>
  <sheetFormatPr defaultColWidth="14.42578125" defaultRowHeight="15" customHeight="1"/>
  <cols>
    <col min="1" max="1" width="5.140625" customWidth="1"/>
    <col min="2" max="2" width="22.7109375" customWidth="1"/>
    <col min="3" max="3" width="11.85546875" bestFit="1" customWidth="1"/>
    <col min="4" max="4" width="12.140625" hidden="1" customWidth="1"/>
    <col min="5" max="5" width="23" customWidth="1"/>
    <col min="6" max="6" width="7" customWidth="1"/>
    <col min="7" max="7" width="6.7109375" customWidth="1"/>
    <col min="8" max="8" width="3.5703125" hidden="1" customWidth="1"/>
    <col min="9" max="9" width="4.42578125" hidden="1" customWidth="1"/>
    <col min="10" max="10" width="4.7109375" hidden="1" customWidth="1"/>
    <col min="11" max="11" width="7.140625" bestFit="1" customWidth="1"/>
    <col min="12" max="14" width="3.28515625" customWidth="1"/>
    <col min="15" max="15" width="12.28515625" customWidth="1"/>
    <col min="16" max="16" width="3.28515625" customWidth="1"/>
    <col min="17" max="17" width="11.28515625" bestFit="1" customWidth="1"/>
    <col min="18" max="19" width="3.28515625" customWidth="1"/>
    <col min="20" max="20" width="6.140625" customWidth="1"/>
    <col min="21" max="21" width="3.28515625" customWidth="1"/>
    <col min="22" max="22" width="3.28515625" bestFit="1" customWidth="1"/>
    <col min="23" max="23" width="7.140625" customWidth="1"/>
    <col min="24" max="24" width="4.140625" customWidth="1"/>
    <col min="25" max="25" width="3.28515625" bestFit="1" customWidth="1"/>
    <col min="26" max="31" width="7" customWidth="1"/>
    <col min="32" max="32" width="3.85546875" customWidth="1"/>
    <col min="33" max="33" width="17.42578125" bestFit="1" customWidth="1"/>
    <col min="34" max="34" width="39.140625" hidden="1" customWidth="1"/>
    <col min="35" max="38" width="8.7109375" hidden="1" customWidth="1"/>
    <col min="39" max="39" width="14.42578125" hidden="1" customWidth="1"/>
    <col min="40" max="40" width="14.42578125" style="38"/>
  </cols>
  <sheetData>
    <row r="1" spans="1:40" ht="142.5" customHeight="1" thickBot="1">
      <c r="A1" s="80" t="s">
        <v>1</v>
      </c>
      <c r="B1" s="81" t="s">
        <v>12</v>
      </c>
      <c r="C1" s="81" t="s">
        <v>20</v>
      </c>
      <c r="D1" s="81" t="s">
        <v>25</v>
      </c>
      <c r="E1" s="81" t="s">
        <v>27</v>
      </c>
      <c r="F1" s="81" t="s">
        <v>28</v>
      </c>
      <c r="G1" s="82" t="s">
        <v>1273</v>
      </c>
      <c r="H1" s="83" t="s">
        <v>31</v>
      </c>
      <c r="I1" s="83" t="s">
        <v>34</v>
      </c>
      <c r="J1" s="84" t="s">
        <v>38</v>
      </c>
      <c r="K1" s="84" t="s">
        <v>43</v>
      </c>
      <c r="L1" s="84" t="s">
        <v>45</v>
      </c>
      <c r="M1" s="84" t="s">
        <v>47</v>
      </c>
      <c r="N1" s="84" t="s">
        <v>49</v>
      </c>
      <c r="O1" s="84" t="s">
        <v>51</v>
      </c>
      <c r="P1" s="84" t="s">
        <v>54</v>
      </c>
      <c r="Q1" s="84" t="s">
        <v>51</v>
      </c>
      <c r="R1" s="84" t="s">
        <v>57</v>
      </c>
      <c r="S1" s="84" t="s">
        <v>58</v>
      </c>
      <c r="T1" s="84" t="s">
        <v>60</v>
      </c>
      <c r="U1" s="84" t="s">
        <v>62</v>
      </c>
      <c r="V1" s="84" t="s">
        <v>63</v>
      </c>
      <c r="W1" s="84" t="s">
        <v>65</v>
      </c>
      <c r="X1" s="84" t="s">
        <v>67</v>
      </c>
      <c r="Y1" s="84" t="s">
        <v>68</v>
      </c>
      <c r="Z1" s="85" t="s">
        <v>69</v>
      </c>
      <c r="AA1" s="84" t="s">
        <v>75</v>
      </c>
      <c r="AB1" s="84" t="s">
        <v>77</v>
      </c>
      <c r="AC1" s="84" t="s">
        <v>78</v>
      </c>
      <c r="AD1" s="84" t="s">
        <v>79</v>
      </c>
      <c r="AE1" s="84" t="s">
        <v>80</v>
      </c>
      <c r="AF1" s="84" t="s">
        <v>82</v>
      </c>
      <c r="AG1" s="86" t="s">
        <v>1278</v>
      </c>
      <c r="AH1" s="87"/>
      <c r="AI1" s="88" t="s">
        <v>88</v>
      </c>
      <c r="AJ1" s="88" t="s">
        <v>92</v>
      </c>
      <c r="AK1" s="88" t="s">
        <v>94</v>
      </c>
      <c r="AL1" s="88" t="s">
        <v>96</v>
      </c>
      <c r="AM1" s="89"/>
      <c r="AN1" s="90" t="s">
        <v>1348</v>
      </c>
    </row>
    <row r="2" spans="1:40" s="12" customFormat="1">
      <c r="A2" s="70">
        <v>1</v>
      </c>
      <c r="B2" s="71" t="str">
        <f>Φύλλο1!BE297</f>
        <v>ΤΡΥΦΩΝΟΠΟΥΛΟΥ</v>
      </c>
      <c r="C2" s="71" t="str">
        <f>Φύλλο1!BD297</f>
        <v>ΜΑΡΙΑ</v>
      </c>
      <c r="D2" s="71" t="str">
        <f>Φύλλο1!BF297</f>
        <v>ΧΡΗΣΤΟΣ</v>
      </c>
      <c r="E2" s="71" t="str">
        <f>Φύλλο1!BG297</f>
        <v>30ο ΝΗΠΙΑΓΩΓΕΙΟ ΠΑΤΡΩΝ</v>
      </c>
      <c r="F2" s="71">
        <f>Φύλλο1!BC297</f>
        <v>608282</v>
      </c>
      <c r="G2" s="71" t="str">
        <f>Φύλλο1!BK297</f>
        <v>ΠΕ60</v>
      </c>
      <c r="H2" s="71">
        <f>Φύλλο1!BH297</f>
        <v>18</v>
      </c>
      <c r="I2" s="71">
        <f>Φύλλο1!BI297</f>
        <v>1</v>
      </c>
      <c r="J2" s="71">
        <f>Φύλλο1!BJ297</f>
        <v>19</v>
      </c>
      <c r="K2" s="71">
        <f>IF(H2&lt;=10,H2+TRUNC((IF(J2&gt;15,(I2+1)/12,I2/12)),3),(IF(AND((H2&gt;10),(H2&lt;=20)),10+(H2-10)*1.5+TRUNC((1.5*(IF(J2&gt;15,(I2+1)/12,I2/12))),3),25+(H2-20)*2+TRUNC((2*(IF(J2&gt;15,(I2+1)/12,I2/12))),3))))</f>
        <v>22.25</v>
      </c>
      <c r="L2" s="71">
        <f>IF(Φύλλο1!AH297=0,0,IF(Φύλλο1!AH297=1,4,IF(Φύλλο1!AH297=2,4,IF(Φύλλο1!AH297=3,4,IF(Φύλλο1!AH297=4,12,IF(Φύλλο1!AH297=5,6,"error"))))))</f>
        <v>4</v>
      </c>
      <c r="M2" s="71">
        <f>IF(Φύλλο1!AI297=0,0,IF(Φύλλο1!AI297=1,5,IF(Φύλλο1!AI297=2,11,IF(Φύλλο1!AI297=3,19,IF(Φύλλο1!AI297=4,29,19+(Φύλλο1!AI297-3)*10)))))</f>
        <v>11</v>
      </c>
      <c r="N2" s="71">
        <f>IF(Φύλλο1!AK297 = 0,0,4)</f>
        <v>4</v>
      </c>
      <c r="O2" s="71" t="str">
        <f>IF(Φύλλο1!AK297=0,0,IF(Φύλλο1!AK297=1,"ΑΙΓΙΑΛΕΙΑΣ",IF(Φύλλο1!AK297=2,"ΔΥΤΙΚΗΣ ΑΧΑΪΑΣ",IF(Φύλλο1!AK297=3,"ΕΡΥΜΑΝΘΟΥ",IF(Φύλλο1!AK297=4,"ΚΑΛΑΒΡΥΤΩΝ",IF(Φύλλο1!AK297=5,"ΠΑΤΡΕΩN",error))))))</f>
        <v>ΠΑΤΡΕΩN</v>
      </c>
      <c r="P2" s="71">
        <f>IF(Φύλλο1!AL297 = 0,0,10)</f>
        <v>0</v>
      </c>
      <c r="Q2" s="71">
        <f>IF(Φύλλο1!AL297=0,0,IF(Φύλλο1!AL297=1,"ΑΙΓΙΑΛΕΙΑΣ",IF(Φύλλο1!AL297=2,"ΔΥΤΙΚΗΣ ΑΧΑΪΑΣ",IF(Φύλλο1!AL297=3,"ΕΡΥΜΑΝΘΟΥ",IF(Φύλλο1!AL297=4,"ΚΑΛΑΒΡΥΤΩΝ",IF(Φύλλο1!AL297=5,"ΠΑΤΡΕΩN",error))))))</f>
        <v>0</v>
      </c>
      <c r="R2" s="71">
        <f>IF(Φύλλο1!G297 = 1,3,0)</f>
        <v>0</v>
      </c>
      <c r="S2" s="71">
        <f>IF(Φύλλο1!H297 = 1,2,0)</f>
        <v>0</v>
      </c>
      <c r="T2" s="71">
        <f>IF(Φύλλο1!I297=0,0,IF(Φύλλο1!I297=1,"ΑΙΓΙΑΛΕΙΑΣ",IF(Φύλλο1!I297=2,"ΔΥΤΙΚΗΣ ΑΧΑΪΑΣ",IF(Φύλλο1!I297=3,"ΕΡΥΜΑΝΘΟΥ",IF(Φύλλο1!I297=4,"ΚΑΛΑΒΡΥΤΩΝ",IF(Φύλλο1!I297=5,"ΠΑΤΡΕΩN",error))))))</f>
        <v>0</v>
      </c>
      <c r="U2" s="71">
        <f>IF(Φύλλο1!B297=1,5,IF(Φύλλο1!B297=2,20,IF(Φύλλο1!B297=3,30,0)))</f>
        <v>30</v>
      </c>
      <c r="V2" s="71">
        <f>IF(Φύλλο1!C297=1,1,IF(Φύλλο1!C297=2,3,0))</f>
        <v>0</v>
      </c>
      <c r="W2" s="71">
        <f>IF(Φύλλο1!D297=0,0,IF(Φύλλο1!D297=1,"ΑΙΓΙΑΛΕΙΑΣ",IF(Φύλλο1!D297=2,"ΔΥΤΙΚΗΣ ΑΧΑΪΑΣ",IF(Φύλλο1!D297=3,"ΕΡΥΜΑΝΘΟΥ",IF(Φύλλο1!D297=4,"ΚΑΛΑΒΡΥΤΩΝ",IF(Φύλλο1!D297=5,"ΠΑΤΡΕΩN",error))))))</f>
        <v>0</v>
      </c>
      <c r="X2" s="71">
        <f>IF(Φύλλο1!E297=1,5,0)</f>
        <v>0</v>
      </c>
      <c r="Y2" s="71">
        <f>IF(Φύλλο1!F297=0,0,IF(Φύλλο1!F297=1,"ΑΙΓΙΑΛΕΙΑΣ",IF(Φύλλο1!F297=2,"ΔΥΤΙΚΗΣ ΑΧΑΪΑΣ",IF(Φύλλο1!F297=3,"ΕΡΥΜΑΝΘΟΥ",IF(Φύλλο1!F297=4,"ΚΑΛΑΒΡΥΤΩΝ",IF(Φύλλο1!F297=5,"ΠΑΤΡΕΩN",error))))))</f>
        <v>0</v>
      </c>
      <c r="Z2" s="72">
        <f>AL2+L2+M2+R2+U2</f>
        <v>67.25</v>
      </c>
      <c r="AA2" s="71">
        <f>Z2 + IF(O2="ΠΑΤΡΕΩN",4,0) + IF(Q2="ΠΑΤΡΕΩN",10,0) + IF(T2="ΠΑΤΡΕΩN",S2,0) + IF(W2="ΠΑΤΡΕΩN",V2,0) + IF(Y2="ΠΑΤΡΕΩN",X2,0)</f>
        <v>71.25</v>
      </c>
      <c r="AB2" s="71">
        <f>Z2 + IF(O2="ΑΙΓΙΑΛΕΙΑΣ",4,0) + IF(Q2="ΑΙΓΙΑΛΕΙΑΣ",10,0) + IF(T2="ΑΙΓΙΑΛΕΙΑΣ",S2,0) + IF(W2="ΑΙΓΙΑΛΕΙΑΣ",V2,0) + IF(Y2="ΑΙΓΙΑΛΕΙΑΣ",X2,0)</f>
        <v>67.25</v>
      </c>
      <c r="AC2" s="71">
        <f>Z2 + IF(O2="ΔΥΤΙΚΗΣ ΑΧΑΪΑΣ",4,0) + IF(Q2="ΔΥΤΙΚΗΣ ΑΧΑΪΑΣ",10,0) + IF(T2="ΔΥΤΙΚΗΣ ΑΧΑΪΑΣ",S2,0) + IF(W2="ΔΥΤΙΚΗΣ ΑΧΑΪΑΣ",V2,0) + IF(Y2="ΔΥΤΙΚΗΣ ΑΧΑΪΑΣ",X2,0)</f>
        <v>67.25</v>
      </c>
      <c r="AD2" s="71">
        <f>Z2 + IF(O2="ΕΡΥΜΑΝΘΟΥ",4,0) + IF(Q2="ΕΡΥΜΑΝΘΟΥ",10,0) + IF(T2="ΕΡΥΜΑΝΘΟΥ",S2,0) + IF(W2="ΕΡΥΜΑΝΘΟΥ",V2,0) + IF(Y2="ΕΡΥΜΑΝΘΟΥ",X2,0)</f>
        <v>67.25</v>
      </c>
      <c r="AE2" s="71">
        <f>Z2 + IF(O2="ΚΑΛΑΒΡΥΤΩΝ",4,0) + IF(Q2="ΚΑΛΑΒΡΥΤΩΝ",10,0) + IF(T2="ΚΑΛΑΒΡΥΤΩΝ",S2,0) + IF(W2="ΚΑΛΑΒΡΥΤΩΝ",V2,0) + IF(Y2="ΚΑΛΑΒΡΥΤΩΝ",X2,0)</f>
        <v>67.25</v>
      </c>
      <c r="AF2" s="71" t="s">
        <v>1259</v>
      </c>
      <c r="AG2" s="73" t="s">
        <v>1276</v>
      </c>
      <c r="AH2" s="74"/>
      <c r="AI2" s="75">
        <f>H2</f>
        <v>18</v>
      </c>
      <c r="AJ2" s="76">
        <f>IF(J2&gt;14,I2+1,I2)</f>
        <v>2</v>
      </c>
      <c r="AK2" s="76">
        <f>AI2+AJ2/12</f>
        <v>18.166666666666668</v>
      </c>
      <c r="AL2" s="76">
        <f>ROUNDUP((IF(AK2&gt;20,(AK2-20)*2+10+15,(IF(AK2&gt;10,(AK2-10)*1.5+10,AK2*1)))),3)</f>
        <v>22.25</v>
      </c>
      <c r="AM2" s="77"/>
      <c r="AN2" s="78" t="s">
        <v>1349</v>
      </c>
    </row>
    <row r="3" spans="1:40" s="12" customFormat="1">
      <c r="A3" s="39">
        <v>5</v>
      </c>
      <c r="B3" s="18" t="str">
        <f>Φύλλο1!BE325</f>
        <v>ΑΝΔΡΙΚΟΠΟΥΛΟΥ</v>
      </c>
      <c r="C3" s="18" t="str">
        <f>Φύλλο1!BD325</f>
        <v>ΕΛΕΝΗ</v>
      </c>
      <c r="D3" s="18" t="str">
        <f>Φύλλο1!BF325</f>
        <v>ΜΙΛΤΙ</v>
      </c>
      <c r="E3" s="18" t="str">
        <f>Φύλλο1!BG325</f>
        <v>55ο ΝΗΠΙΑΓΩΓΕΙΟ ΠΑΤΡΩΝ</v>
      </c>
      <c r="F3" s="18">
        <f>Φύλλο1!BC325</f>
        <v>611485</v>
      </c>
      <c r="G3" s="18" t="str">
        <f>Φύλλο1!BK325</f>
        <v>ΠΕ60</v>
      </c>
      <c r="H3" s="18">
        <f>Φύλλο1!BH325</f>
        <v>16</v>
      </c>
      <c r="I3" s="18">
        <f>Φύλλο1!BI325</f>
        <v>4</v>
      </c>
      <c r="J3" s="18">
        <f>Φύλλο1!BJ325</f>
        <v>6</v>
      </c>
      <c r="K3" s="18">
        <f>IF(H3&lt;=10,H3+TRUNC((IF(J3&gt;15,(I3+1)/12,I3/12)),3),(IF(AND((H3&gt;10),(H3&lt;=20)),10+(H3-10)*1.5+TRUNC((1.5*(IF(J3&gt;15,(I3+1)/12,I3/12))),3),25+(H3-20)*2+TRUNC((2*(IF(J3&gt;15,(I3+1)/12,I3/12))),3))))</f>
        <v>19.5</v>
      </c>
      <c r="L3" s="18">
        <f>IF(Φύλλο1!AH325=0,0,IF(Φύλλο1!AH325=1,4,IF(Φύλλο1!AH325=2,4,IF(Φύλλο1!AH325=3,4,IF(Φύλλο1!AH325=4,12,IF(Φύλλο1!AH325=5,6,"error"))))))</f>
        <v>4</v>
      </c>
      <c r="M3" s="15">
        <v>11</v>
      </c>
      <c r="N3" s="18">
        <f>IF(Φύλλο1!AK325 = 0,0,4)</f>
        <v>4</v>
      </c>
      <c r="O3" s="18" t="str">
        <f>IF(Φύλλο1!AK325=0,0,IF(Φύλλο1!AK325=1,"ΑΙΓΙΑΛΕΙΑΣ",IF(Φύλλο1!AK325=2,"ΔΥΤΙΚΗΣ ΑΧΑΪΑΣ",IF(Φύλλο1!AK325=3,"ΕΡΥΜΑΝΘΟΥ",IF(Φύλλο1!AK325=4,"ΚΑΛΑΒΡΥΤΩΝ",IF(Φύλλο1!AK325=5,"ΠΑΤΡΕΩN",error))))))</f>
        <v>ΠΑΤΡΕΩN</v>
      </c>
      <c r="P3" s="18">
        <f>IF(Φύλλο1!AL325 = 0,0,10)</f>
        <v>10</v>
      </c>
      <c r="Q3" s="18" t="str">
        <f>IF(Φύλλο1!AL325=0,0,IF(Φύλλο1!AL325=1,"ΑΙΓΙΑΛΕΙΑΣ",IF(Φύλλο1!AL325=2,"ΔΥΤΙΚΗΣ ΑΧΑΪΑΣ",IF(Φύλλο1!AL325=3,"ΕΡΥΜΑΝΘΟΥ",IF(Φύλλο1!AL325=4,"ΚΑΛΑΒΡΥΤΩΝ",IF(Φύλλο1!AL325=5,"ΠΑΤΡΕΩN",error))))))</f>
        <v>ΠΑΤΡΕΩN</v>
      </c>
      <c r="R3" s="18">
        <f>IF(Φύλλο1!G325 = 1,3,0)</f>
        <v>0</v>
      </c>
      <c r="S3" s="18">
        <f>IF(Φύλλο1!H325 = 1,2,0)</f>
        <v>0</v>
      </c>
      <c r="T3" s="18">
        <f>IF(Φύλλο1!I325=0,0,IF(Φύλλο1!I325=1,"ΑΙΓΙΑΛΕΙΑΣ",IF(Φύλλο1!I325=2,"ΔΥΤΙΚΗΣ ΑΧΑΪΑΣ",IF(Φύλλο1!I325=3,"ΕΡΥΜΑΝΘΟΥ",IF(Φύλλο1!I325=4,"ΚΑΛΑΒΡΥΤΩΝ",IF(Φύλλο1!I325=5,"ΠΑΤΡΕΩN",error))))))</f>
        <v>0</v>
      </c>
      <c r="U3" s="18">
        <f>IF(Φύλλο1!B325=1,5,IF(Φύλλο1!B325=2,20,IF(Φύλλο1!B325=3,30,0)))</f>
        <v>20</v>
      </c>
      <c r="V3" s="18">
        <f>IF(Φύλλο1!C325=1,1,IF(Φύλλο1!C325=2,3,0))</f>
        <v>0</v>
      </c>
      <c r="W3" s="18">
        <f>IF(Φύλλο1!D325=0,0,IF(Φύλλο1!D325=1,"ΑΙΓΙΑΛΕΙΑΣ",IF(Φύλλο1!D325=2,"ΔΥΤΙΚΗΣ ΑΧΑΪΑΣ",IF(Φύλλο1!D325=3,"ΕΡΥΜΑΝΘΟΥ",IF(Φύλλο1!D325=4,"ΚΑΛΑΒΡΥΤΩΝ",IF(Φύλλο1!D325=5,"ΠΑΤΡΕΩN",error))))))</f>
        <v>0</v>
      </c>
      <c r="X3" s="18">
        <f>IF(Φύλλο1!E325=1,5,0)</f>
        <v>0</v>
      </c>
      <c r="Y3" s="18">
        <f>IF(Φύλλο1!F325=0,0,IF(Φύλλο1!F325=1,"ΑΙΓΙΑΛΕΙΑΣ",IF(Φύλλο1!F325=2,"ΔΥΤΙΚΗΣ ΑΧΑΪΑΣ",IF(Φύλλο1!F325=3,"ΕΡΥΜΑΝΘΟΥ",IF(Φύλλο1!F325=4,"ΚΑΛΑΒΡΥΤΩΝ",IF(Φύλλο1!F325=5,"ΠΑΤΡΕΩN",error))))))</f>
        <v>0</v>
      </c>
      <c r="Z3" s="19">
        <f>AL3+L3+M3+R3+U3</f>
        <v>54.5</v>
      </c>
      <c r="AA3" s="18">
        <f>Z3 + IF(O3="ΠΑΤΡΕΩN",4,0) + IF(Q3="ΠΑΤΡΕΩN",10,0) + IF(T3="ΠΑΤΡΕΩN",S3,0) + IF(W3="ΠΑΤΡΕΩN",V3,0) + IF(Y3="ΠΑΤΡΕΩN",X3,0)</f>
        <v>68.5</v>
      </c>
      <c r="AB3" s="18">
        <f>Z3 + IF(O3="ΑΙΓΙΑΛΕΙΑΣ",4,0) + IF(Q3="ΑΙΓΙΑΛΕΙΑΣ",10,0) + IF(T3="ΑΙΓΙΑΛΕΙΑΣ",S3,0) + IF(W3="ΑΙΓΙΑΛΕΙΑΣ",V3,0) + IF(Y3="ΑΙΓΙΑΛΕΙΑΣ",X3,0)</f>
        <v>54.5</v>
      </c>
      <c r="AC3" s="18">
        <f>Z3 + IF(O3="ΔΥΤΙΚΗΣ ΑΧΑΪΑΣ",4,0) + IF(Q3="ΔΥΤΙΚΗΣ ΑΧΑΪΑΣ",10,0) + IF(T3="ΔΥΤΙΚΗΣ ΑΧΑΪΑΣ",S3,0) + IF(W3="ΔΥΤΙΚΗΣ ΑΧΑΪΑΣ",V3,0) + IF(Y3="ΔΥΤΙΚΗΣ ΑΧΑΪΑΣ",X3,0)</f>
        <v>54.5</v>
      </c>
      <c r="AD3" s="18">
        <f>Z3 + IF(O3="ΕΡΥΜΑΝΘΟΥ",4,0) + IF(Q3="ΕΡΥΜΑΝΘΟΥ",10,0) + IF(T3="ΕΡΥΜΑΝΘΟΥ",S3,0) + IF(W3="ΕΡΥΜΑΝΘΟΥ",V3,0) + IF(Y3="ΕΡΥΜΑΝΘΟΥ",X3,0)</f>
        <v>54.5</v>
      </c>
      <c r="AE3" s="18">
        <f>Z3 + IF(O3="ΚΑΛΑΒΡΥΤΩΝ",4,0) + IF(Q3="ΚΑΛΑΒΡΥΤΩΝ",10,0) + IF(T3="ΚΑΛΑΒΡΥΤΩΝ",S3,0) + IF(W3="ΚΑΛΑΒΡΥΤΩΝ",V3,0) + IF(Y3="ΚΑΛΑΒΡΥΤΩΝ",X3,0)</f>
        <v>54.5</v>
      </c>
      <c r="AF3" s="18" t="str">
        <f>IF(Φύλλο1!AN325=1,"ΝΑΙ","ΌΧΙ")</f>
        <v>ΝΑΙ</v>
      </c>
      <c r="AG3" s="20" t="s">
        <v>1277</v>
      </c>
      <c r="AH3" s="25"/>
      <c r="AI3" s="27">
        <f>H3</f>
        <v>16</v>
      </c>
      <c r="AJ3" s="41">
        <f>IF(J3&gt;14,I3+1,I3)</f>
        <v>4</v>
      </c>
      <c r="AK3" s="41">
        <f>AI3+AJ3/12</f>
        <v>16.333333333333332</v>
      </c>
      <c r="AL3" s="41">
        <f>ROUNDUP((IF(AK3&gt;20,(AK3-20)*2+10+15,(IF(AK3&gt;10,(AK3-10)*1.5+10,AK3*1)))),3)</f>
        <v>19.5</v>
      </c>
      <c r="AM3" s="28"/>
      <c r="AN3" s="42" t="s">
        <v>1349</v>
      </c>
    </row>
    <row r="4" spans="1:40" s="12" customFormat="1">
      <c r="A4" s="39">
        <v>2</v>
      </c>
      <c r="B4" s="18" t="str">
        <f>Φύλλο1!BE378</f>
        <v>ΠΑΝΑΓΙΩΤΟΠΟΥΛΟΥ</v>
      </c>
      <c r="C4" s="18" t="str">
        <f>Φύλλο1!BD378</f>
        <v>ΕΥΦΡΟΣΥΝΗ</v>
      </c>
      <c r="D4" s="18" t="str">
        <f>Φύλλο1!BF378</f>
        <v>ΔΗΜΗΤΡΙΟΣ</v>
      </c>
      <c r="E4" s="18" t="str">
        <f>Φύλλο1!BG378</f>
        <v>ΝΗΠΙΑΓΩΓΕΙΟ ΜΙΝΤΙΛΟΓΛΙΟΥ</v>
      </c>
      <c r="F4" s="18">
        <f>Φύλλο1!BC378</f>
        <v>552471</v>
      </c>
      <c r="G4" s="18" t="str">
        <f>Φύλλο1!BK378</f>
        <v>ΠΕ60</v>
      </c>
      <c r="H4" s="18">
        <f>Φύλλο1!BH378</f>
        <v>35</v>
      </c>
      <c r="I4" s="18">
        <f>Φύλλο1!BI378</f>
        <v>0</v>
      </c>
      <c r="J4" s="18">
        <f>Φύλλο1!BJ378</f>
        <v>3</v>
      </c>
      <c r="K4" s="18">
        <f>IF(H4&lt;=10,H4+TRUNC((IF(J4&gt;15,(I4+1)/12,I4/12)),3),(IF(AND((H4&gt;10),(H4&lt;=20)),10+(H4-10)*1.5+TRUNC((1.5*(IF(J4&gt;15,(I4+1)/12,I4/12))),3),25+(H4-20)*2+TRUNC((2*(IF(J4&gt;15,(I4+1)/12,I4/12))),3))))</f>
        <v>55</v>
      </c>
      <c r="L4" s="18">
        <f>IF(Φύλλο1!AH378=0,0,IF(Φύλλο1!AH378=1,4,IF(Φύλλο1!AH378=2,4,IF(Φύλλο1!AH378=3,4,IF(Φύλλο1!AH378=4,12,IF(Φύλλο1!AH378=5,6,"error"))))))</f>
        <v>0</v>
      </c>
      <c r="M4" s="18">
        <f>IF(Φύλλο1!AI378=0,0,IF(Φύλλο1!AI378=1,5,IF(Φύλλο1!AI378=2,11,IF(Φύλλο1!AI378=3,19,IF(Φύλλο1!AI378=4,29,19+(Φύλλο1!AI378-3)*10)))))</f>
        <v>0</v>
      </c>
      <c r="N4" s="18">
        <f>IF(Φύλλο1!AK378 = 0,0,4)</f>
        <v>4</v>
      </c>
      <c r="O4" s="18" t="str">
        <f>IF(Φύλλο1!AK378=0,0,IF(Φύλλο1!AK378=1,"ΑΙΓΙΑΛΕΙΑΣ",IF(Φύλλο1!AK378=2,"ΔΥΤΙΚΗΣ ΑΧΑΪΑΣ",IF(Φύλλο1!AK378=3,"ΕΡΥΜΑΝΘΟΥ",IF(Φύλλο1!AK378=4,"ΚΑΛΑΒΡΥΤΩΝ",IF(Φύλλο1!AK378=5,"ΠΑΤΡΕΩN",error))))))</f>
        <v>ΠΑΤΡΕΩN</v>
      </c>
      <c r="P4" s="18">
        <f>IF(Φύλλο1!AL378 = 0,0,10)</f>
        <v>0</v>
      </c>
      <c r="Q4" s="18">
        <f>IF(Φύλλο1!AL378=0,0,IF(Φύλλο1!AL378=1,"ΑΙΓΙΑΛΕΙΑΣ",IF(Φύλλο1!AL378=2,"ΔΥΤΙΚΗΣ ΑΧΑΪΑΣ",IF(Φύλλο1!AL378=3,"ΕΡΥΜΑΝΘΟΥ",IF(Φύλλο1!AL378=4,"ΚΑΛΑΒΡΥΤΩΝ",IF(Φύλλο1!AL378=5,"ΠΑΤΡΕΩN",error))))))</f>
        <v>0</v>
      </c>
      <c r="R4" s="18">
        <f>IF(Φύλλο1!G378 = 1,3,0)</f>
        <v>0</v>
      </c>
      <c r="S4" s="18">
        <f>IF(Φύλλο1!H378 = 1,2,0)</f>
        <v>0</v>
      </c>
      <c r="T4" s="18">
        <f>IF(Φύλλο1!I378=0,0,IF(Φύλλο1!I378=1,"ΑΙΓΙΑΛΕΙΑΣ",IF(Φύλλο1!I378=2,"ΔΥΤΙΚΗΣ ΑΧΑΪΑΣ",IF(Φύλλο1!I378=3,"ΕΡΥΜΑΝΘΟΥ",IF(Φύλλο1!I378=4,"ΚΑΛΑΒΡΥΤΩΝ",IF(Φύλλο1!I378=5,"ΠΑΤΡΕΩN",error))))))</f>
        <v>0</v>
      </c>
      <c r="U4" s="18">
        <f>IF(Φύλλο1!B378=1,5,IF(Φύλλο1!B378=2,20,IF(Φύλλο1!B378=3,30,0)))</f>
        <v>5</v>
      </c>
      <c r="V4" s="18">
        <f>IF(Φύλλο1!C378=1,1,IF(Φύλλο1!C378=2,3,0))</f>
        <v>0</v>
      </c>
      <c r="W4" s="18">
        <f>IF(Φύλλο1!D378=0,0,IF(Φύλλο1!D378=1,"ΑΙΓΙΑΛΕΙΑΣ",IF(Φύλλο1!D378=2,"ΔΥΤΙΚΗΣ ΑΧΑΪΑΣ",IF(Φύλλο1!D378=3,"ΕΡΥΜΑΝΘΟΥ",IF(Φύλλο1!D378=4,"ΚΑΛΑΒΡΥΤΩΝ",IF(Φύλλο1!D378=5,"ΠΑΤΡΕΩN",error))))))</f>
        <v>0</v>
      </c>
      <c r="X4" s="18">
        <f>IF(Φύλλο1!E378=1,5,0)</f>
        <v>0</v>
      </c>
      <c r="Y4" s="18">
        <f>IF(Φύλλο1!F378=0,0,IF(Φύλλο1!F378=1,"ΑΙΓΙΑΛΕΙΑΣ",IF(Φύλλο1!F378=2,"ΔΥΤΙΚΗΣ ΑΧΑΪΑΣ",IF(Φύλλο1!F378=3,"ΕΡΥΜΑΝΘΟΥ",IF(Φύλλο1!F378=4,"ΚΑΛΑΒΡΥΤΩΝ",IF(Φύλλο1!F378=5,"ΠΑΤΡΕΩN",error))))))</f>
        <v>0</v>
      </c>
      <c r="Z4" s="19">
        <f>AL4+L4+M4+R4+U4</f>
        <v>60</v>
      </c>
      <c r="AA4" s="18">
        <f>Z4 + IF(O4="ΠΑΤΡΕΩN",4,0) + IF(Q4="ΠΑΤΡΕΩN",10,0) + IF(T4="ΠΑΤΡΕΩN",S4,0) + IF(W4="ΠΑΤΡΕΩN",V4,0) + IF(Y4="ΠΑΤΡΕΩN",X4,0)</f>
        <v>64</v>
      </c>
      <c r="AB4" s="18">
        <f>Z4 + IF(O4="ΑΙΓΙΑΛΕΙΑΣ",4,0) + IF(Q4="ΑΙΓΙΑΛΕΙΑΣ",10,0) + IF(T4="ΑΙΓΙΑΛΕΙΑΣ",S4,0) + IF(W4="ΑΙΓΙΑΛΕΙΑΣ",V4,0) + IF(Y4="ΑΙΓΙΑΛΕΙΑΣ",X4,0)</f>
        <v>60</v>
      </c>
      <c r="AC4" s="18">
        <f>Z4 + IF(O4="ΔΥΤΙΚΗΣ ΑΧΑΪΑΣ",4,0) + IF(Q4="ΔΥΤΙΚΗΣ ΑΧΑΪΑΣ",10,0) + IF(T4="ΔΥΤΙΚΗΣ ΑΧΑΪΑΣ",S4,0) + IF(W4="ΔΥΤΙΚΗΣ ΑΧΑΪΑΣ",V4,0) + IF(Y4="ΔΥΤΙΚΗΣ ΑΧΑΪΑΣ",X4,0)</f>
        <v>60</v>
      </c>
      <c r="AD4" s="18">
        <f>Z4 + IF(O4="ΕΡΥΜΑΝΘΟΥ",4,0) + IF(Q4="ΕΡΥΜΑΝΘΟΥ",10,0) + IF(T4="ΕΡΥΜΑΝΘΟΥ",S4,0) + IF(W4="ΕΡΥΜΑΝΘΟΥ",V4,0) + IF(Y4="ΕΡΥΜΑΝΘΟΥ",X4,0)</f>
        <v>60</v>
      </c>
      <c r="AE4" s="18">
        <f>Z4 + IF(O4="ΚΑΛΑΒΡΥΤΩΝ",4,0) + IF(Q4="ΚΑΛΑΒΡΥΤΩΝ",10,0) + IF(T4="ΚΑΛΑΒΡΥΤΩΝ",S4,0) + IF(W4="ΚΑΛΑΒΡΥΤΩΝ",V4,0) + IF(Y4="ΚΑΛΑΒΡΥΤΩΝ",X4,0)</f>
        <v>60</v>
      </c>
      <c r="AF4" s="18" t="str">
        <f>IF(Φύλλο1!AN378=1,"ΝΑΙ","ΌΧΙ")</f>
        <v>ΝΑΙ</v>
      </c>
      <c r="AG4" s="40" t="s">
        <v>1279</v>
      </c>
      <c r="AH4" s="43"/>
      <c r="AI4" s="27">
        <f>H4</f>
        <v>35</v>
      </c>
      <c r="AJ4" s="41">
        <f>IF(J4&gt;14,I4+1,I4)</f>
        <v>0</v>
      </c>
      <c r="AK4" s="41">
        <f>AI4+AJ4/12</f>
        <v>35</v>
      </c>
      <c r="AL4" s="41">
        <f>ROUNDUP((IF(AK4&gt;20,(AK4-20)*2+10+15,(IF(AK4&gt;10,(AK4-10)*1.5+10,AK4*1)))),3)</f>
        <v>55</v>
      </c>
      <c r="AM4" s="28"/>
      <c r="AN4" s="42" t="s">
        <v>1349</v>
      </c>
    </row>
    <row r="5" spans="1:40" s="12" customFormat="1">
      <c r="A5" s="44">
        <v>3</v>
      </c>
      <c r="B5" s="18" t="str">
        <f>Φύλλο1!BE57</f>
        <v>ΘΩΜΟΥ</v>
      </c>
      <c r="C5" s="18" t="str">
        <f>Φύλλο1!BD57</f>
        <v>ΚΩΝΣΤΑΝΤΙΝΑ</v>
      </c>
      <c r="D5" s="18" t="str">
        <f>Φύλλο1!BF57</f>
        <v>ΠΑΝΑΓΙΩΤΗΣ</v>
      </c>
      <c r="E5" s="18" t="str">
        <f>Φύλλο1!BG57</f>
        <v>43ο ΝΗΠΙΑΓΩΓΕΙΟ ΠΑΤΡΩΝ</v>
      </c>
      <c r="F5" s="18">
        <f>Φύλλο1!BC57</f>
        <v>619011</v>
      </c>
      <c r="G5" s="18" t="str">
        <f>Φύλλο1!BK57</f>
        <v>ΠΕ60</v>
      </c>
      <c r="H5" s="18">
        <f>Φύλλο1!BH57</f>
        <v>12</v>
      </c>
      <c r="I5" s="18">
        <f>Φύλλο1!BI57</f>
        <v>11</v>
      </c>
      <c r="J5" s="18">
        <f>Φύλλο1!BJ57</f>
        <v>1</v>
      </c>
      <c r="K5" s="18">
        <f>IF(H5&lt;=10,H5+TRUNC((IF(J5&gt;15,(I5+1)/12,I5/12)),3),(IF(AND((H5&gt;10),(H5&lt;=20)),10+(H5-10)*1.5+TRUNC((1.5*(IF(J5&gt;15,(I5+1)/12,I5/12))),3),25+(H5-20)*2+TRUNC((2*(IF(J5&gt;15,(I5+1)/12,I5/12))),3))))</f>
        <v>14.375</v>
      </c>
      <c r="L5" s="18">
        <f>IF(Φύλλο1!AH57=0,0,IF(Φύλλο1!AH57=1,4,IF(Φύλλο1!AH57=2,4,IF(Φύλλο1!AH57=3,4,IF(Φύλλο1!AH57=4,12,IF(Φύλλο1!AH57=5,6,"error"))))))</f>
        <v>4</v>
      </c>
      <c r="M5" s="18">
        <f>IF(Φύλλο1!AI57=0,0,IF(Φύλλο1!AI57=1,5,IF(Φύλλο1!AI57=2,11,IF(Φύλλο1!AI57=3,19,IF(Φύλλο1!AI57=4,29,19+(Φύλλο1!AI57-3)*10)))))</f>
        <v>11</v>
      </c>
      <c r="N5" s="18">
        <f>IF(Φύλλο1!AK57 = 0,0,4)</f>
        <v>4</v>
      </c>
      <c r="O5" s="18" t="str">
        <f>IF(Φύλλο1!AK57=0,0,IF(Φύλλο1!AK57=1,"ΑΙΓΙΑΛΕΙΑΣ",IF(Φύλλο1!AK57=2,"ΔΥΤΙΚΗΣ ΑΧΑΪΑΣ",IF(Φύλλο1!AK57=3,"ΕΡΥΜΑΝΘΟΥ",IF(Φύλλο1!AK57=4,"ΚΑΛΑΒΡΥΤΩΝ",IF(Φύλλο1!AK57=5,"ΠΑΤΡΕΩN",error))))))</f>
        <v>ΠΑΤΡΕΩN</v>
      </c>
      <c r="P5" s="18">
        <f>IF(Φύλλο1!AL57 = 0,0,10)</f>
        <v>0</v>
      </c>
      <c r="Q5" s="18">
        <f>IF(Φύλλο1!AL57=0,0,IF(Φύλλο1!AL57=1,"ΑΙΓΙΑΛΕΙΑΣ",IF(Φύλλο1!AL57=2,"ΔΥΤΙΚΗΣ ΑΧΑΪΑΣ",IF(Φύλλο1!AL57=3,"ΕΡΥΜΑΝΘΟΥ",IF(Φύλλο1!AL57=4,"ΚΑΛΑΒΡΥΤΩΝ",IF(Φύλλο1!AL57=5,"ΠΑΤΡΕΩN",error))))))</f>
        <v>0</v>
      </c>
      <c r="R5" s="18">
        <f>IF(Φύλλο1!G57 = 1,3,0)</f>
        <v>0</v>
      </c>
      <c r="S5" s="18">
        <f>IF(Φύλλο1!H57 = 1,2,0)</f>
        <v>0</v>
      </c>
      <c r="T5" s="18">
        <f>IF(Φύλλο1!I57=0,0,IF(Φύλλο1!I57=1,"ΑΙΓΙΑΛΕΙΑΣ",IF(Φύλλο1!I57=2,"ΔΥΤΙΚΗΣ ΑΧΑΪΑΣ",IF(Φύλλο1!I57=3,"ΕΡΥΜΑΝΘΟΥ",IF(Φύλλο1!I57=4,"ΚΑΛΑΒΡΥΤΩΝ",IF(Φύλλο1!I57=5,"ΠΑΤΡΕΩN",error))))))</f>
        <v>0</v>
      </c>
      <c r="U5" s="18">
        <f>IF(Φύλλο1!B57=1,5,IF(Φύλλο1!B57=2,20,IF(Φύλλο1!B57=3,30,0)))</f>
        <v>30</v>
      </c>
      <c r="V5" s="18">
        <f>IF(Φύλλο1!C57=1,1,IF(Φύλλο1!C57=2,3,0))</f>
        <v>0</v>
      </c>
      <c r="W5" s="18">
        <f>IF(Φύλλο1!D57=0,0,IF(Φύλλο1!D57=1,"ΑΙΓΙΑΛΕΙΑΣ",IF(Φύλλο1!D57=2,"ΔΥΤΙΚΗΣ ΑΧΑΪΑΣ",IF(Φύλλο1!D57=3,"ΕΡΥΜΑΝΘΟΥ",IF(Φύλλο1!D57=4,"ΚΑΛΑΒΡΥΤΩΝ",IF(Φύλλο1!D57=5,"ΠΑΤΡΕΩN",error))))))</f>
        <v>0</v>
      </c>
      <c r="X5" s="18">
        <f>IF(Φύλλο1!E57=1,5,0)</f>
        <v>0</v>
      </c>
      <c r="Y5" s="18">
        <f>IF(Φύλλο1!F57=0,0,IF(Φύλλο1!F57=1,"ΑΙΓΙΑΛΕΙΑΣ",IF(Φύλλο1!F57=2,"ΔΥΤΙΚΗΣ ΑΧΑΪΑΣ",IF(Φύλλο1!F57=3,"ΕΡΥΜΑΝΘΟΥ",IF(Φύλλο1!F57=4,"ΚΑΛΑΒΡΥΤΩΝ",IF(Φύλλο1!F57=5,"ΠΑΤΡΕΩN",error))))))</f>
        <v>0</v>
      </c>
      <c r="Z5" s="19">
        <f>AL5+L5+M5+R5+U5</f>
        <v>59.375</v>
      </c>
      <c r="AA5" s="18">
        <f>Z5 + IF(O5="ΠΑΤΡΕΩN",4,0) + IF(Q5="ΠΑΤΡΕΩN",10,0) + IF(T5="ΠΑΤΡΕΩN",S5,0) + IF(W5="ΠΑΤΡΕΩN",V5,0) + IF(Y5="ΠΑΤΡΕΩN",X5,0)</f>
        <v>63.375</v>
      </c>
      <c r="AB5" s="18">
        <f>Z5 + IF(O5="ΑΙΓΙΑΛΕΙΑΣ",4,0) + IF(Q5="ΑΙΓΙΑΛΕΙΑΣ",10,0) + IF(T5="ΑΙΓΙΑΛΕΙΑΣ",S5,0) + IF(W5="ΑΙΓΙΑΛΕΙΑΣ",V5,0) + IF(Y5="ΑΙΓΙΑΛΕΙΑΣ",X5,0)</f>
        <v>59.375</v>
      </c>
      <c r="AC5" s="18">
        <f>Z5 + IF(O5="ΔΥΤΙΚΗΣ ΑΧΑΪΑΣ",4,0) + IF(Q5="ΔΥΤΙΚΗΣ ΑΧΑΪΑΣ",10,0) + IF(T5="ΔΥΤΙΚΗΣ ΑΧΑΪΑΣ",S5,0) + IF(W5="ΔΥΤΙΚΗΣ ΑΧΑΪΑΣ",V5,0) + IF(Y5="ΔΥΤΙΚΗΣ ΑΧΑΪΑΣ",X5,0)</f>
        <v>59.375</v>
      </c>
      <c r="AD5" s="18">
        <f>Z5 + IF(O5="ΕΡΥΜΑΝΘΟΥ",4,0) + IF(Q5="ΕΡΥΜΑΝΘΟΥ",10,0) + IF(T5="ΕΡΥΜΑΝΘΟΥ",S5,0) + IF(W5="ΕΡΥΜΑΝΘΟΥ",V5,0) + IF(Y5="ΕΡΥΜΑΝΘΟΥ",X5,0)</f>
        <v>59.375</v>
      </c>
      <c r="AE5" s="18">
        <f>Z5 + IF(O5="ΚΑΛΑΒΡΥΤΩΝ",4,0) + IF(Q5="ΚΑΛΑΒΡΥΤΩΝ",10,0) + IF(T5="ΚΑΛΑΒΡΥΤΩΝ",S5,0) + IF(W5="ΚΑΛΑΒΡΥΤΩΝ",V5,0) + IF(Y5="ΚΑΛΑΒΡΥΤΩΝ",X5,0)</f>
        <v>59.375</v>
      </c>
      <c r="AF5" s="18" t="str">
        <f>IF(Φύλλο1!AN57=1,"ΝΑΙ","ΌΧΙ")</f>
        <v>ΝΑΙ</v>
      </c>
      <c r="AG5" s="45" t="s">
        <v>1350</v>
      </c>
      <c r="AH5" s="25"/>
      <c r="AI5" s="27">
        <f>H5</f>
        <v>12</v>
      </c>
      <c r="AJ5" s="41">
        <f>IF(J5&gt;14,I5+1,I5)</f>
        <v>11</v>
      </c>
      <c r="AK5" s="41">
        <f>AI5+AJ5/12</f>
        <v>12.916666666666666</v>
      </c>
      <c r="AL5" s="41">
        <f>ROUNDUP((IF(AK5&gt;20,(AK5-20)*2+10+15,(IF(AK5&gt;10,(AK5-10)*1.5+10,AK5*1)))),3)</f>
        <v>14.375</v>
      </c>
      <c r="AM5" s="28"/>
      <c r="AN5" s="42" t="s">
        <v>1349</v>
      </c>
    </row>
    <row r="6" spans="1:40" s="12" customFormat="1">
      <c r="A6" s="39">
        <v>4</v>
      </c>
      <c r="B6" s="18" t="str">
        <f>Φύλλο1!BE49</f>
        <v>ΧΡΥΣΙΚΟΥ</v>
      </c>
      <c r="C6" s="18" t="str">
        <f>Φύλλο1!BD49</f>
        <v>ΒΑΣΙΛΙΚΗ</v>
      </c>
      <c r="D6" s="18" t="str">
        <f>Φύλλο1!BF49</f>
        <v>ΝΙΚΟΛΑΟΣ</v>
      </c>
      <c r="E6" s="18" t="str">
        <f>Φύλλο1!BG49</f>
        <v>30ο ΝΗΠΙΑΓΩΓΕΙΟ ΠΑΤΡΩΝ</v>
      </c>
      <c r="F6" s="18">
        <f>Φύλλο1!BC49</f>
        <v>561666</v>
      </c>
      <c r="G6" s="18" t="str">
        <f>Φύλλο1!BK49</f>
        <v>ΠΕ60</v>
      </c>
      <c r="H6" s="18">
        <f>Φύλλο1!BH49</f>
        <v>34</v>
      </c>
      <c r="I6" s="18">
        <f>Φύλλο1!BI49</f>
        <v>1</v>
      </c>
      <c r="J6" s="18">
        <f>Φύλλο1!BJ49</f>
        <v>1</v>
      </c>
      <c r="K6" s="18">
        <f>IF(H6&lt;=10,H6+TRUNC((IF(J6&gt;15,(I6+1)/12,I6/12)),3),(IF(AND((H6&gt;10),(H6&lt;=20)),10+(H6-10)*1.5+TRUNC((1.5*(IF(J6&gt;15,(I6+1)/12,I6/12))),3),25+(H6-20)*2+TRUNC((2*(IF(J6&gt;15,(I6+1)/12,I6/12))),3))))</f>
        <v>53.165999999999997</v>
      </c>
      <c r="L6" s="18">
        <f>IF(Φύλλο1!AH49=0,0,IF(Φύλλο1!AH49=1,4,IF(Φύλλο1!AH49=2,4,IF(Φύλλο1!AH49=3,4,IF(Φύλλο1!AH49=4,12,IF(Φύλλο1!AH49=5,6,"error"))))))</f>
        <v>4</v>
      </c>
      <c r="M6" s="18">
        <f>IF(Φύλλο1!AI49=0,0,IF(Φύλλο1!AI49=1,5,IF(Φύλλο1!AI49=2,11,IF(Φύλλο1!AI49=3,19,IF(Φύλλο1!AI49=4,29,19+(Φύλλο1!AI49-3)*10)))))</f>
        <v>0</v>
      </c>
      <c r="N6" s="18">
        <f>IF(Φύλλο1!AK49 = 0,0,4)</f>
        <v>4</v>
      </c>
      <c r="O6" s="18" t="str">
        <f>IF(Φύλλο1!AK49=0,0,IF(Φύλλο1!AK49=1,"ΑΙΓΙΑΛΕΙΑΣ",IF(Φύλλο1!AK49=2,"ΔΥΤΙΚΗΣ ΑΧΑΪΑΣ",IF(Φύλλο1!AK49=3,"ΕΡΥΜΑΝΘΟΥ",IF(Φύλλο1!AK49=4,"ΚΑΛΑΒΡΥΤΩΝ",IF(Φύλλο1!AK49=5,"ΠΑΤΡΕΩN",error))))))</f>
        <v>ΠΑΤΡΕΩN</v>
      </c>
      <c r="P6" s="18">
        <f>IF(Φύλλο1!AL49 = 0,0,10)</f>
        <v>0</v>
      </c>
      <c r="Q6" s="18">
        <f>IF(Φύλλο1!AL49=0,0,IF(Φύλλο1!AL49=1,"ΑΙΓΙΑΛΕΙΑΣ",IF(Φύλλο1!AL49=2,"ΔΥΤΙΚΗΣ ΑΧΑΪΑΣ",IF(Φύλλο1!AL49=3,"ΕΡΥΜΑΝΘΟΥ",IF(Φύλλο1!AL49=4,"ΚΑΛΑΒΡΥΤΩΝ",IF(Φύλλο1!AL49=5,"ΠΑΤΡΕΩN",error))))))</f>
        <v>0</v>
      </c>
      <c r="R6" s="18">
        <f>IF(Φύλλο1!G49 = 1,3,0)</f>
        <v>0</v>
      </c>
      <c r="S6" s="18">
        <f>IF(Φύλλο1!H49 = 1,2,0)</f>
        <v>0</v>
      </c>
      <c r="T6" s="18">
        <f>IF(Φύλλο1!I49=0,0,IF(Φύλλο1!I49=1,"ΑΙΓΙΑΛΕΙΑΣ",IF(Φύλλο1!I49=2,"ΔΥΤΙΚΗΣ ΑΧΑΪΑΣ",IF(Φύλλο1!I49=3,"ΕΡΥΜΑΝΘΟΥ",IF(Φύλλο1!I49=4,"ΚΑΛΑΒΡΥΤΩΝ",IF(Φύλλο1!I49=5,"ΠΑΤΡΕΩN",error))))))</f>
        <v>0</v>
      </c>
      <c r="U6" s="18">
        <f>IF(Φύλλο1!B49=1,5,IF(Φύλλο1!B49=2,20,IF(Φύλλο1!B49=3,30,0)))</f>
        <v>0</v>
      </c>
      <c r="V6" s="18">
        <f>IF(Φύλλο1!C49=1,1,IF(Φύλλο1!C49=2,3,0))</f>
        <v>0</v>
      </c>
      <c r="W6" s="18">
        <f>IF(Φύλλο1!D49=0,0,IF(Φύλλο1!D49=1,"ΑΙΓΙΑΛΕΙΑΣ",IF(Φύλλο1!D49=2,"ΔΥΤΙΚΗΣ ΑΧΑΪΑΣ",IF(Φύλλο1!D49=3,"ΕΡΥΜΑΝΘΟΥ",IF(Φύλλο1!D49=4,"ΚΑΛΑΒΡΥΤΩΝ",IF(Φύλλο1!D49=5,"ΠΑΤΡΕΩN",error))))))</f>
        <v>0</v>
      </c>
      <c r="X6" s="18">
        <f>IF(Φύλλο1!E49=1,5,0)</f>
        <v>0</v>
      </c>
      <c r="Y6" s="18">
        <f>IF(Φύλλο1!F49=0,0,IF(Φύλλο1!F49=1,"ΑΙΓΙΑΛΕΙΑΣ",IF(Φύλλο1!F49=2,"ΔΥΤΙΚΗΣ ΑΧΑΪΑΣ",IF(Φύλλο1!F49=3,"ΕΡΥΜΑΝΘΟΥ",IF(Φύλλο1!F49=4,"ΚΑΛΑΒΡΥΤΩΝ",IF(Φύλλο1!F49=5,"ΠΑΤΡΕΩN",error))))))</f>
        <v>0</v>
      </c>
      <c r="Z6" s="19">
        <f>AL6+L6+M6+R6+U6</f>
        <v>57.166999999999994</v>
      </c>
      <c r="AA6" s="18">
        <f>Z6 + IF(O6="ΠΑΤΡΕΩN",4,0) + IF(Q6="ΠΑΤΡΕΩN",10,0) + IF(T6="ΠΑΤΡΕΩN",S6,0) + IF(W6="ΠΑΤΡΕΩN",V6,0) + IF(Y6="ΠΑΤΡΕΩN",X6,0)</f>
        <v>61.166999999999994</v>
      </c>
      <c r="AB6" s="18">
        <f>Z6 + IF(O6="ΑΙΓΙΑΛΕΙΑΣ",4,0) + IF(Q6="ΑΙΓΙΑΛΕΙΑΣ",10,0) + IF(T6="ΑΙΓΙΑΛΕΙΑΣ",S6,0) + IF(W6="ΑΙΓΙΑΛΕΙΑΣ",V6,0) + IF(Y6="ΑΙΓΙΑΛΕΙΑΣ",X6,0)</f>
        <v>57.166999999999994</v>
      </c>
      <c r="AC6" s="18">
        <f>Z6 + IF(O6="ΔΥΤΙΚΗΣ ΑΧΑΪΑΣ",4,0) + IF(Q6="ΔΥΤΙΚΗΣ ΑΧΑΪΑΣ",10,0) + IF(T6="ΔΥΤΙΚΗΣ ΑΧΑΪΑΣ",S6,0) + IF(W6="ΔΥΤΙΚΗΣ ΑΧΑΪΑΣ",V6,0) + IF(Y6="ΔΥΤΙΚΗΣ ΑΧΑΪΑΣ",X6,0)</f>
        <v>57.166999999999994</v>
      </c>
      <c r="AD6" s="18">
        <f>Z6 + IF(O6="ΕΡΥΜΑΝΘΟΥ",4,0) + IF(Q6="ΕΡΥΜΑΝΘΟΥ",10,0) + IF(T6="ΕΡΥΜΑΝΘΟΥ",S6,0) + IF(W6="ΕΡΥΜΑΝΘΟΥ",V6,0) + IF(Y6="ΕΡΥΜΑΝΘΟΥ",X6,0)</f>
        <v>57.166999999999994</v>
      </c>
      <c r="AE6" s="18">
        <f>Z6 + IF(O6="ΚΑΛΑΒΡΥΤΩΝ",4,0) + IF(Q6="ΚΑΛΑΒΡΥΤΩΝ",10,0) + IF(T6="ΚΑΛΑΒΡΥΤΩΝ",S6,0) + IF(W6="ΚΑΛΑΒΡΥΤΩΝ",V6,0) + IF(Y6="ΚΑΛΑΒΡΥΤΩΝ",X6,0)</f>
        <v>57.166999999999994</v>
      </c>
      <c r="AF6" s="18" t="str">
        <f>IF(Φύλλο1!AN49=1,"ΝΑΙ","ΌΧΙ")</f>
        <v>ΌΧΙ</v>
      </c>
      <c r="AG6" s="45" t="s">
        <v>1350</v>
      </c>
      <c r="AH6" s="25"/>
      <c r="AI6" s="27">
        <f>H6</f>
        <v>34</v>
      </c>
      <c r="AJ6" s="41">
        <f>IF(J6&gt;14,I6+1,I6)</f>
        <v>1</v>
      </c>
      <c r="AK6" s="41">
        <f>AI6+AJ6/12</f>
        <v>34.083333333333336</v>
      </c>
      <c r="AL6" s="41">
        <f>ROUNDUP((IF(AK6&gt;20,(AK6-20)*2+10+15,(IF(AK6&gt;10,(AK6-10)*1.5+10,AK6*1)))),3)</f>
        <v>53.166999999999994</v>
      </c>
      <c r="AM6" s="28"/>
      <c r="AN6" s="42" t="s">
        <v>1349</v>
      </c>
    </row>
    <row r="7" spans="1:40" s="12" customFormat="1">
      <c r="A7" s="39">
        <v>10</v>
      </c>
      <c r="B7" s="18" t="str">
        <f>Φύλλο1!BE121</f>
        <v>ΚΟΥΡΚΟΥΜΕΛΗ</v>
      </c>
      <c r="C7" s="18" t="str">
        <f>Φύλλο1!BD121</f>
        <v>ΑΚΡΙΒΗ</v>
      </c>
      <c r="D7" s="18" t="str">
        <f>Φύλλο1!BF121</f>
        <v>ΙΩΑΝΝΗΣ</v>
      </c>
      <c r="E7" s="18" t="s">
        <v>1205</v>
      </c>
      <c r="F7" s="18">
        <f>Φύλλο1!BC121</f>
        <v>702729</v>
      </c>
      <c r="G7" s="18" t="str">
        <f>Φύλλο1!BK121</f>
        <v>ΠΕ60</v>
      </c>
      <c r="H7" s="18">
        <f>Φύλλο1!BH121</f>
        <v>11</v>
      </c>
      <c r="I7" s="18">
        <f>Φύλλο1!BI121</f>
        <v>2</v>
      </c>
      <c r="J7" s="18">
        <f>Φύλλο1!BJ121</f>
        <v>5</v>
      </c>
      <c r="K7" s="18">
        <f>IF(H7&lt;=10,H7+TRUNC((IF(J7&gt;15,(I7+1)/12,I7/12)),3),(IF(AND((H7&gt;10),(H7&lt;=20)),10+(H7-10)*1.5+TRUNC((1.5*(IF(J7&gt;15,(I7+1)/12,I7/12))),3),25+(H7-20)*2+TRUNC((2*(IF(J7&gt;15,(I7+1)/12,I7/12))),3))))</f>
        <v>11.75</v>
      </c>
      <c r="L7" s="18">
        <f>IF(Φύλλο1!AH121=0,0,IF(Φύλλο1!AH121=1,4,IF(Φύλλο1!AH121=2,4,IF(Φύλλο1!AH121=3,4,IF(Φύλλο1!AH121=4,12,IF(Φύλλο1!AH121=5,6,"error"))))))</f>
        <v>4</v>
      </c>
      <c r="M7" s="18">
        <f>IF(Φύλλο1!AI121=0,0,IF(Φύλλο1!AI121=1,5,IF(Φύλλο1!AI121=2,11,IF(Φύλλο1!AI121=3,19,IF(Φύλλο1!AI121=4,29,19+(Φύλλο1!AI121-3)*10)))))</f>
        <v>11</v>
      </c>
      <c r="N7" s="18">
        <f>IF(Φύλλο1!AK121 = 0,0,4)</f>
        <v>4</v>
      </c>
      <c r="O7" s="18" t="str">
        <f>IF(Φύλλο1!AK121=0,0,IF(Φύλλο1!AK121=1,"ΑΙΓΙΑΛΕΙΑΣ",IF(Φύλλο1!AK121=2,"ΔΥΤΙΚΗΣ ΑΧΑΪΑΣ",IF(Φύλλο1!AK121=3,"ΕΡΥΜΑΝΘΟΥ",IF(Φύλλο1!AK121=4,"ΚΑΛΑΒΡΥΤΩΝ",IF(Φύλλο1!AK121=5,"ΠΑΤΡΕΩN",error))))))</f>
        <v>ΠΑΤΡΕΩN</v>
      </c>
      <c r="P7" s="18">
        <f>IF(Φύλλο1!AL121 = 0,0,10)</f>
        <v>10</v>
      </c>
      <c r="Q7" s="18" t="str">
        <f>IF(Φύλλο1!AL121=0,0,IF(Φύλλο1!AL121=1,"ΑΙΓΙΑΛΕΙΑΣ",IF(Φύλλο1!AL121=2,"ΔΥΤΙΚΗΣ ΑΧΑΪΑΣ",IF(Φύλλο1!AL121=3,"ΕΡΥΜΑΝΘΟΥ",IF(Φύλλο1!AL121=4,"ΚΑΛΑΒΡΥΤΩΝ",IF(Φύλλο1!AL121=5,"ΠΑΤΡΕΩN",error))))))</f>
        <v>ΠΑΤΡΕΩN</v>
      </c>
      <c r="R7" s="18">
        <f>IF(Φύλλο1!G121 = 1,3,0)</f>
        <v>0</v>
      </c>
      <c r="S7" s="18">
        <f>IF(Φύλλο1!H121 = 1,2,0)</f>
        <v>0</v>
      </c>
      <c r="T7" s="18">
        <f>IF(Φύλλο1!I121=0,0,IF(Φύλλο1!I121=1,"ΑΙΓΙΑΛΕΙΑΣ",IF(Φύλλο1!I121=2,"ΔΥΤΙΚΗΣ ΑΧΑΪΑΣ",IF(Φύλλο1!I121=3,"ΕΡΥΜΑΝΘΟΥ",IF(Φύλλο1!I121=4,"ΚΑΛΑΒΡΥΤΩΝ",IF(Φύλλο1!I121=5,"ΠΑΤΡΕΩN",error))))))</f>
        <v>0</v>
      </c>
      <c r="U7" s="18">
        <f>IF(Φύλλο1!B121=1,5,IF(Φύλλο1!B121=2,20,IF(Φύλλο1!B121=3,30,0)))</f>
        <v>20</v>
      </c>
      <c r="V7" s="18">
        <f>IF(Φύλλο1!C121=1,1,IF(Φύλλο1!C121=2,3,0))</f>
        <v>0</v>
      </c>
      <c r="W7" s="18">
        <f>IF(Φύλλο1!D121=0,0,IF(Φύλλο1!D121=1,"ΑΙΓΙΑΛΕΙΑΣ",IF(Φύλλο1!D121=2,"ΔΥΤΙΚΗΣ ΑΧΑΪΑΣ",IF(Φύλλο1!D121=3,"ΕΡΥΜΑΝΘΟΥ",IF(Φύλλο1!D121=4,"ΚΑΛΑΒΡΥΤΩΝ",IF(Φύλλο1!D121=5,"ΠΑΤΡΕΩN",error))))))</f>
        <v>0</v>
      </c>
      <c r="X7" s="18">
        <f>IF(Φύλλο1!E121=1,5,0)</f>
        <v>0</v>
      </c>
      <c r="Y7" s="18">
        <f>IF(Φύλλο1!F121=0,0,IF(Φύλλο1!F121=1,"ΑΙΓΙΑΛΕΙΑΣ",IF(Φύλλο1!F121=2,"ΔΥΤΙΚΗΣ ΑΧΑΪΑΣ",IF(Φύλλο1!F121=3,"ΕΡΥΜΑΝΘΟΥ",IF(Φύλλο1!F121=4,"ΚΑΛΑΒΡΥΤΩΝ",IF(Φύλλο1!F121=5,"ΠΑΤΡΕΩN",error))))))</f>
        <v>0</v>
      </c>
      <c r="Z7" s="19">
        <f>AL7+L7+M7+R7+U7</f>
        <v>46.75</v>
      </c>
      <c r="AA7" s="18">
        <f>Z7 + IF(O7="ΠΑΤΡΕΩN",4,0) + IF(Q7="ΠΑΤΡΕΩN",10,0) + IF(T7="ΠΑΤΡΕΩN",S7,0) + IF(W7="ΠΑΤΡΕΩN",V7,0) + IF(Y7="ΠΑΤΡΕΩN",X7,0)</f>
        <v>60.75</v>
      </c>
      <c r="AB7" s="18">
        <f>Z7 + IF(O7="ΑΙΓΙΑΛΕΙΑΣ",4,0) + IF(Q7="ΑΙΓΙΑΛΕΙΑΣ",10,0) + IF(T7="ΑΙΓΙΑΛΕΙΑΣ",S7,0) + IF(W7="ΑΙΓΙΑΛΕΙΑΣ",V7,0) + IF(Y7="ΑΙΓΙΑΛΕΙΑΣ",X7,0)</f>
        <v>46.75</v>
      </c>
      <c r="AC7" s="18">
        <f>Z7 + IF(O7="ΔΥΤΙΚΗΣ ΑΧΑΪΑΣ",4,0) + IF(Q7="ΔΥΤΙΚΗΣ ΑΧΑΪΑΣ",10,0) + IF(T7="ΔΥΤΙΚΗΣ ΑΧΑΪΑΣ",S7,0) + IF(W7="ΔΥΤΙΚΗΣ ΑΧΑΪΑΣ",V7,0) + IF(Y7="ΔΥΤΙΚΗΣ ΑΧΑΪΑΣ",X7,0)</f>
        <v>46.75</v>
      </c>
      <c r="AD7" s="18">
        <f>Z7 + IF(O7="ΕΡΥΜΑΝΘΟΥ",4,0) + IF(Q7="ΕΡΥΜΑΝΘΟΥ",10,0) + IF(T7="ΕΡΥΜΑΝΘΟΥ",S7,0) + IF(W7="ΕΡΥΜΑΝΘΟΥ",V7,0) + IF(Y7="ΕΡΥΜΑΝΘΟΥ",X7,0)</f>
        <v>46.75</v>
      </c>
      <c r="AE7" s="18">
        <f>Z7 + IF(O7="ΚΑΛΑΒΡΥΤΩΝ",4,0) + IF(Q7="ΚΑΛΑΒΡΥΤΩΝ",10,0) + IF(T7="ΚΑΛΑΒΡΥΤΩΝ",S7,0) + IF(W7="ΚΑΛΑΒΡΥΤΩΝ",V7,0) + IF(Y7="ΚΑΛΑΒΡΥΤΩΝ",X7,0)</f>
        <v>46.75</v>
      </c>
      <c r="AF7" s="18" t="str">
        <f>IF(Φύλλο1!AN121=1,"ΝΑΙ","ΌΧΙ")</f>
        <v>ΝΑΙ</v>
      </c>
      <c r="AG7" s="45" t="s">
        <v>1350</v>
      </c>
      <c r="AH7" s="25"/>
      <c r="AI7" s="27">
        <f>H7</f>
        <v>11</v>
      </c>
      <c r="AJ7" s="41">
        <f>IF(J7&gt;14,I7+1,I7)</f>
        <v>2</v>
      </c>
      <c r="AK7" s="41">
        <f>AI7+AJ7/12</f>
        <v>11.166666666666666</v>
      </c>
      <c r="AL7" s="41">
        <f>ROUNDUP((IF(AK7&gt;20,(AK7-20)*2+10+15,(IF(AK7&gt;10,(AK7-10)*1.5+10,AK7*1)))),3)</f>
        <v>11.75</v>
      </c>
      <c r="AM7" s="28"/>
      <c r="AN7" s="42" t="s">
        <v>1349</v>
      </c>
    </row>
    <row r="8" spans="1:40" s="12" customFormat="1">
      <c r="A8" s="39">
        <v>11</v>
      </c>
      <c r="B8" s="18" t="str">
        <f>Φύλλο1!BE58</f>
        <v>ΡΟΥΛΙΑ</v>
      </c>
      <c r="C8" s="18" t="str">
        <f>Φύλλο1!BD58</f>
        <v>ΣΕΒΑΣΤΙΑΝΗ</v>
      </c>
      <c r="D8" s="18" t="str">
        <f>Φύλλο1!BF58</f>
        <v>ΕΛΕΥΘΕΡΙΟΣ</v>
      </c>
      <c r="E8" s="18" t="str">
        <f>Φύλλο1!BG58</f>
        <v>15ο ΝΗΠΙΑΓΩΓΕΙΟ ΠΑΤΡΩΝ</v>
      </c>
      <c r="F8" s="18">
        <f>Φύλλο1!BC58</f>
        <v>451007</v>
      </c>
      <c r="G8" s="18" t="str">
        <f>Φύλλο1!BK58</f>
        <v>ΠΕ60</v>
      </c>
      <c r="H8" s="18">
        <f>Φύλλο1!BH58</f>
        <v>22</v>
      </c>
      <c r="I8" s="18">
        <f>Φύλλο1!BI58</f>
        <v>10</v>
      </c>
      <c r="J8" s="18">
        <f>Φύλλο1!BJ58</f>
        <v>13</v>
      </c>
      <c r="K8" s="18">
        <f>IF(H8&lt;=10,H8+TRUNC((IF(J8&gt;15,(I8+1)/12,I8/12)),3),(IF(AND((H8&gt;10),(H8&lt;=20)),10+(H8-10)*1.5+TRUNC((1.5*(IF(J8&gt;15,(I8+1)/12,I8/12))),3),25+(H8-20)*2+TRUNC((2*(IF(J8&gt;15,(I8+1)/12,I8/12))),3))))</f>
        <v>30.666</v>
      </c>
      <c r="L8" s="18">
        <f>IF(Φύλλο1!AH58=0,0,IF(Φύλλο1!AH58=1,4,IF(Φύλλο1!AH58=2,4,IF(Φύλλο1!AH58=3,4,IF(Φύλλο1!AH58=4,12,IF(Φύλλο1!AH58=5,6,"error"))))))</f>
        <v>4</v>
      </c>
      <c r="M8" s="15">
        <v>11</v>
      </c>
      <c r="N8" s="18">
        <f>IF(Φύλλο1!AK58 = 0,0,4)</f>
        <v>4</v>
      </c>
      <c r="O8" s="18" t="str">
        <f>IF(Φύλλο1!AK58=0,0,IF(Φύλλο1!AK58=1,"ΑΙΓΙΑΛΕΙΑΣ",IF(Φύλλο1!AK58=2,"ΔΥΤΙΚΗΣ ΑΧΑΪΑΣ",IF(Φύλλο1!AK58=3,"ΕΡΥΜΑΝΘΟΥ",IF(Φύλλο1!AK58=4,"ΚΑΛΑΒΡΥΤΩΝ",IF(Φύλλο1!AK58=5,"ΠΑΤΡΕΩN",error))))))</f>
        <v>ΠΑΤΡΕΩN</v>
      </c>
      <c r="P8" s="18">
        <f>IF(Φύλλο1!AL58 = 0,0,10)</f>
        <v>10</v>
      </c>
      <c r="Q8" s="18" t="str">
        <f>IF(Φύλλο1!AL58=0,0,IF(Φύλλο1!AL58=1,"ΑΙΓΙΑΛΕΙΑΣ",IF(Φύλλο1!AL58=2,"ΔΥΤΙΚΗΣ ΑΧΑΪΑΣ",IF(Φύλλο1!AL58=3,"ΕΡΥΜΑΝΘΟΥ",IF(Φύλλο1!AL58=4,"ΚΑΛΑΒΡΥΤΩΝ",IF(Φύλλο1!AL58=5,"ΠΑΤΡΕΩN",error))))))</f>
        <v>ΠΑΤΡΕΩN</v>
      </c>
      <c r="R8" s="18">
        <f>IF(Φύλλο1!G58 = 1,3,0)</f>
        <v>0</v>
      </c>
      <c r="S8" s="18">
        <f>IF(Φύλλο1!H58 = 1,2,0)</f>
        <v>0</v>
      </c>
      <c r="T8" s="18">
        <f>IF(Φύλλο1!I58=0,0,IF(Φύλλο1!I58=1,"ΑΙΓΙΑΛΕΙΑΣ",IF(Φύλλο1!I58=2,"ΔΥΤΙΚΗΣ ΑΧΑΪΑΣ",IF(Φύλλο1!I58=3,"ΕΡΥΜΑΝΘΟΥ",IF(Φύλλο1!I58=4,"ΚΑΛΑΒΡΥΤΩΝ",IF(Φύλλο1!I58=5,"ΠΑΤΡΕΩN",error))))))</f>
        <v>0</v>
      </c>
      <c r="U8" s="18">
        <f>IF(Φύλλο1!B58=1,5,IF(Φύλλο1!B58=2,20,IF(Φύλλο1!B58=3,30,0)))</f>
        <v>0</v>
      </c>
      <c r="V8" s="18">
        <f>IF(Φύλλο1!C58=1,1,IF(Φύλλο1!C58=2,3,0))</f>
        <v>0</v>
      </c>
      <c r="W8" s="18">
        <f>IF(Φύλλο1!D58=0,0,IF(Φύλλο1!D58=1,"ΑΙΓΙΑΛΕΙΑΣ",IF(Φύλλο1!D58=2,"ΔΥΤΙΚΗΣ ΑΧΑΪΑΣ",IF(Φύλλο1!D58=3,"ΕΡΥΜΑΝΘΟΥ",IF(Φύλλο1!D58=4,"ΚΑΛΑΒΡΥΤΩΝ",IF(Φύλλο1!D58=5,"ΠΑΤΡΕΩN",error))))))</f>
        <v>0</v>
      </c>
      <c r="X8" s="18">
        <f>IF(Φύλλο1!E58=1,5,0)</f>
        <v>0</v>
      </c>
      <c r="Y8" s="18">
        <f>IF(Φύλλο1!F58=0,0,IF(Φύλλο1!F58=1,"ΑΙΓΙΑΛΕΙΑΣ",IF(Φύλλο1!F58=2,"ΔΥΤΙΚΗΣ ΑΧΑΪΑΣ",IF(Φύλλο1!F58=3,"ΕΡΥΜΑΝΘΟΥ",IF(Φύλλο1!F58=4,"ΚΑΛΑΒΡΥΤΩΝ",IF(Φύλλο1!F58=5,"ΠΑΤΡΕΩN",error))))))</f>
        <v>0</v>
      </c>
      <c r="Z8" s="19">
        <f>AL8+L8+M8+R8+U8</f>
        <v>45.667000000000002</v>
      </c>
      <c r="AA8" s="18">
        <f>Z8 + IF(O8="ΠΑΤΡΕΩN",4,0) + IF(Q8="ΠΑΤΡΕΩN",10,0) + IF(T8="ΠΑΤΡΕΩN",S8,0) + IF(W8="ΠΑΤΡΕΩN",V8,0) + IF(Y8="ΠΑΤΡΕΩN",X8,0)</f>
        <v>59.667000000000002</v>
      </c>
      <c r="AB8" s="18">
        <f>Z8 + IF(O8="ΑΙΓΙΑΛΕΙΑΣ",4,0) + IF(Q8="ΑΙΓΙΑΛΕΙΑΣ",10,0) + IF(T8="ΑΙΓΙΑΛΕΙΑΣ",S8,0) + IF(W8="ΑΙΓΙΑΛΕΙΑΣ",V8,0) + IF(Y8="ΑΙΓΙΑΛΕΙΑΣ",X8,0)</f>
        <v>45.667000000000002</v>
      </c>
      <c r="AC8" s="18">
        <f>Z8 + IF(O8="ΔΥΤΙΚΗΣ ΑΧΑΪΑΣ",4,0) + IF(Q8="ΔΥΤΙΚΗΣ ΑΧΑΪΑΣ",10,0) + IF(T8="ΔΥΤΙΚΗΣ ΑΧΑΪΑΣ",S8,0) + IF(W8="ΔΥΤΙΚΗΣ ΑΧΑΪΑΣ",V8,0) + IF(Y8="ΔΥΤΙΚΗΣ ΑΧΑΪΑΣ",X8,0)</f>
        <v>45.667000000000002</v>
      </c>
      <c r="AD8" s="18">
        <f>Z8 + IF(O8="ΕΡΥΜΑΝΘΟΥ",4,0) + IF(Q8="ΕΡΥΜΑΝΘΟΥ",10,0) + IF(T8="ΕΡΥΜΑΝΘΟΥ",S8,0) + IF(W8="ΕΡΥΜΑΝΘΟΥ",V8,0) + IF(Y8="ΕΡΥΜΑΝΘΟΥ",X8,0)</f>
        <v>45.667000000000002</v>
      </c>
      <c r="AE8" s="18">
        <f>Z8 + IF(O8="ΚΑΛΑΒΡΥΤΩΝ",4,0) + IF(Q8="ΚΑΛΑΒΡΥΤΩΝ",10,0) + IF(T8="ΚΑΛΑΒΡΥΤΩΝ",S8,0) + IF(W8="ΚΑΛΑΒΡΥΤΩΝ",V8,0) + IF(Y8="ΚΑΛΑΒΡΥΤΩΝ",X8,0)</f>
        <v>45.667000000000002</v>
      </c>
      <c r="AF8" s="18" t="str">
        <f>IF(Φύλλο1!AN58=1,"ΝΑΙ","ΌΧΙ")</f>
        <v>ΌΧΙ</v>
      </c>
      <c r="AG8" s="40" t="s">
        <v>1280</v>
      </c>
      <c r="AH8" s="43"/>
      <c r="AI8" s="27">
        <f>H8</f>
        <v>22</v>
      </c>
      <c r="AJ8" s="41">
        <f>IF(J8&gt;14,I8+1,I8)</f>
        <v>10</v>
      </c>
      <c r="AK8" s="41">
        <f>AI8+AJ8/12</f>
        <v>22.833333333333332</v>
      </c>
      <c r="AL8" s="41">
        <f>ROUNDUP((IF(AK8&gt;20,(AK8-20)*2+10+15,(IF(AK8&gt;10,(AK8-10)*1.5+10,AK8*1)))),3)</f>
        <v>30.667000000000002</v>
      </c>
      <c r="AM8" s="28"/>
      <c r="AN8" s="42" t="s">
        <v>1349</v>
      </c>
    </row>
    <row r="9" spans="1:40" s="12" customFormat="1">
      <c r="A9" s="39">
        <v>8</v>
      </c>
      <c r="B9" s="18" t="str">
        <f>Φύλλο1!BE370</f>
        <v>ΚΕΡΑΜΥΔΑ</v>
      </c>
      <c r="C9" s="18" t="str">
        <f>Φύλλο1!BD370</f>
        <v>ΕΥΤΥΧΙΑ</v>
      </c>
      <c r="D9" s="18" t="str">
        <f>Φύλλο1!BF370</f>
        <v>ΦΩΤΙΟΣ</v>
      </c>
      <c r="E9" s="18" t="str">
        <f>Φύλλο1!BG370</f>
        <v>54ο ΝΗΠΙΑΓΩΓΕΙΟ ΠΑΤΡΩΝ</v>
      </c>
      <c r="F9" s="18">
        <f>Φύλλο1!BC370</f>
        <v>174785</v>
      </c>
      <c r="G9" s="18" t="str">
        <f>Φύλλο1!BK370</f>
        <v>ΠΕ60</v>
      </c>
      <c r="H9" s="18">
        <f>Φύλλο1!BH370</f>
        <v>27</v>
      </c>
      <c r="I9" s="18">
        <f>Φύλλο1!BI370</f>
        <v>8</v>
      </c>
      <c r="J9" s="18">
        <f>Φύλλο1!BJ370</f>
        <v>17</v>
      </c>
      <c r="K9" s="18">
        <f>IF(H9&lt;=10,H9+TRUNC((IF(J9&gt;15,(I9+1)/12,I9/12)),3),(IF(AND((H9&gt;10),(H9&lt;=20)),10+(H9-10)*1.5+TRUNC((1.5*(IF(J9&gt;15,(I9+1)/12,I9/12))),3),25+(H9-20)*2+TRUNC((2*(IF(J9&gt;15,(I9+1)/12,I9/12))),3))))</f>
        <v>40.5</v>
      </c>
      <c r="L9" s="18">
        <f>IF(Φύλλο1!AH370=0,0,IF(Φύλλο1!AH370=1,4,IF(Φύλλο1!AH370=2,4,IF(Φύλλο1!AH370=3,4,IF(Φύλλο1!AH370=4,12,IF(Φύλλο1!AH370=5,6,"error"))))))</f>
        <v>4</v>
      </c>
      <c r="M9" s="18">
        <f>IF(Φύλλο1!AI370=0,0,IF(Φύλλο1!AI370=1,5,IF(Φύλλο1!AI370=2,11,IF(Φύλλο1!AI370=3,19,IF(Φύλλο1!AI370=4,29,19+(Φύλλο1!AI370-3)*10)))))</f>
        <v>5</v>
      </c>
      <c r="N9" s="18">
        <f>IF(Φύλλο1!AK370 = 0,0,4)</f>
        <v>0</v>
      </c>
      <c r="O9" s="18">
        <f>IF(Φύλλο1!AK370=0,0,IF(Φύλλο1!AK370=1,"ΑΙΓΙΑΛΕΙΑΣ",IF(Φύλλο1!AK370=2,"ΔΥΤΙΚΗΣ ΑΧΑΪΑΣ",IF(Φύλλο1!AK370=3,"ΕΡΥΜΑΝΘΟΥ",IF(Φύλλο1!AK370=4,"ΚΑΛΑΒΡΥΤΩΝ",IF(Φύλλο1!AK370=5,"ΠΑΤΡΕΩN",error))))))</f>
        <v>0</v>
      </c>
      <c r="P9" s="48">
        <v>10</v>
      </c>
      <c r="Q9" s="49" t="s">
        <v>104</v>
      </c>
      <c r="R9" s="18">
        <f>IF(Φύλλο1!G370 = 1,3,0)</f>
        <v>0</v>
      </c>
      <c r="S9" s="18">
        <f>IF(Φύλλο1!H370 = 1,2,0)</f>
        <v>0</v>
      </c>
      <c r="T9" s="18">
        <f>IF(Φύλλο1!I370=0,0,IF(Φύλλο1!I370=1,"ΑΙΓΙΑΛΕΙΑΣ",IF(Φύλλο1!I370=2,"ΔΥΤΙΚΗΣ ΑΧΑΪΑΣ",IF(Φύλλο1!I370=3,"ΕΡΥΜΑΝΘΟΥ",IF(Φύλλο1!I370=4,"ΚΑΛΑΒΡΥΤΩΝ",IF(Φύλλο1!I370=5,"ΠΑΤΡΕΩN",error))))))</f>
        <v>0</v>
      </c>
      <c r="U9" s="18">
        <f>IF(Φύλλο1!B370=1,5,IF(Φύλλο1!B370=2,20,IF(Φύλλο1!B370=3,30,0)))</f>
        <v>0</v>
      </c>
      <c r="V9" s="18">
        <f>IF(Φύλλο1!C370=1,1,IF(Φύλλο1!C370=2,3,0))</f>
        <v>0</v>
      </c>
      <c r="W9" s="18">
        <f>IF(Φύλλο1!D370=0,0,IF(Φύλλο1!D370=1,"ΑΙΓΙΑΛΕΙΑΣ",IF(Φύλλο1!D370=2,"ΔΥΤΙΚΗΣ ΑΧΑΪΑΣ",IF(Φύλλο1!D370=3,"ΕΡΥΜΑΝΘΟΥ",IF(Φύλλο1!D370=4,"ΚΑΛΑΒΡΥΤΩΝ",IF(Φύλλο1!D370=5,"ΠΑΤΡΕΩN",error))))))</f>
        <v>0</v>
      </c>
      <c r="X9" s="18">
        <f>IF(Φύλλο1!E370=1,5,0)</f>
        <v>0</v>
      </c>
      <c r="Y9" s="18">
        <f>IF(Φύλλο1!F370=0,0,IF(Φύλλο1!F370=1,"ΑΙΓΙΑΛΕΙΑΣ",IF(Φύλλο1!F370=2,"ΔΥΤΙΚΗΣ ΑΧΑΪΑΣ",IF(Φύλλο1!F370=3,"ΕΡΥΜΑΝΘΟΥ",IF(Φύλλο1!F370=4,"ΚΑΛΑΒΡΥΤΩΝ",IF(Φύλλο1!F370=5,"ΠΑΤΡΕΩN",error))))))</f>
        <v>0</v>
      </c>
      <c r="Z9" s="19">
        <f>AL9+L9+M9+R9+U9</f>
        <v>49.5</v>
      </c>
      <c r="AA9" s="49">
        <v>59.5</v>
      </c>
      <c r="AB9" s="18">
        <f>Z9 + IF(O9="ΑΙΓΙΑΛΕΙΑΣ",4,0) + IF(Q9="ΑΙΓΙΑΛΕΙΑΣ",10,0) + IF(T9="ΑΙΓΙΑΛΕΙΑΣ",S9,0) + IF(W9="ΑΙΓΙΑΛΕΙΑΣ",V9,0) + IF(Y9="ΑΙΓΙΑΛΕΙΑΣ",X9,0)</f>
        <v>49.5</v>
      </c>
      <c r="AC9" s="18">
        <f>Z9 + IF(O9="ΔΥΤΙΚΗΣ ΑΧΑΪΑΣ",4,0) + IF(Q9="ΔΥΤΙΚΗΣ ΑΧΑΪΑΣ",10,0) + IF(T9="ΔΥΤΙΚΗΣ ΑΧΑΪΑΣ",S9,0) + IF(W9="ΔΥΤΙΚΗΣ ΑΧΑΪΑΣ",V9,0) + IF(Y9="ΔΥΤΙΚΗΣ ΑΧΑΪΑΣ",X9,0)</f>
        <v>49.5</v>
      </c>
      <c r="AD9" s="18">
        <f>Z9 + IF(O9="ΕΡΥΜΑΝΘΟΥ",4,0) + IF(Q9="ΕΡΥΜΑΝΘΟΥ",10,0) + IF(T9="ΕΡΥΜΑΝΘΟΥ",S9,0) + IF(W9="ΕΡΥΜΑΝΘΟΥ",V9,0) + IF(Y9="ΕΡΥΜΑΝΘΟΥ",X9,0)</f>
        <v>49.5</v>
      </c>
      <c r="AE9" s="18">
        <f>Z9 + IF(O9="ΚΑΛΑΒΡΥΤΩΝ",4,0) + IF(Q9="ΚΑΛΑΒΡΥΤΩΝ",10,0) + IF(T9="ΚΑΛΑΒΡΥΤΩΝ",S9,0) + IF(W9="ΚΑΛΑΒΡΥΤΩΝ",V9,0) + IF(Y9="ΚΑΛΑΒΡΥΤΩΝ",X9,0)</f>
        <v>49.5</v>
      </c>
      <c r="AF9" s="18" t="str">
        <f>IF(Φύλλο1!AN370=1,"ΝΑΙ","ΌΧΙ")</f>
        <v>ΌΧΙ</v>
      </c>
      <c r="AG9" s="20" t="s">
        <v>1281</v>
      </c>
      <c r="AH9" s="25"/>
      <c r="AI9" s="27">
        <f>H9</f>
        <v>27</v>
      </c>
      <c r="AJ9" s="41">
        <f>IF(J9&gt;14,I9+1,I9)</f>
        <v>9</v>
      </c>
      <c r="AK9" s="41">
        <f>AI9+AJ9/12</f>
        <v>27.75</v>
      </c>
      <c r="AL9" s="41">
        <f>ROUNDUP((IF(AK9&gt;20,(AK9-20)*2+10+15,(IF(AK9&gt;10,(AK9-10)*1.5+10,AK9*1)))),3)</f>
        <v>40.5</v>
      </c>
      <c r="AM9" s="28"/>
      <c r="AN9" s="42" t="s">
        <v>1349</v>
      </c>
    </row>
    <row r="10" spans="1:40" s="12" customFormat="1">
      <c r="A10" s="44">
        <v>12</v>
      </c>
      <c r="B10" s="18" t="str">
        <f>Φύλλο1!BE266</f>
        <v>ΧΑΡΑΛΑΜΠΟΠΟΥΛΟΥ</v>
      </c>
      <c r="C10" s="18" t="str">
        <f>Φύλλο1!BD266</f>
        <v>ΧΡΙΣΤΙΝΑ</v>
      </c>
      <c r="D10" s="18" t="str">
        <f>Φύλλο1!BF266</f>
        <v>ΓΕΩΡΓΙΟΣ</v>
      </c>
      <c r="E10" s="18" t="str">
        <f>Φύλλο1!BG266</f>
        <v>ΝΗΠΙΑΓΩΓΕΙΟ ΚΑΜΑΡΩΝ</v>
      </c>
      <c r="F10" s="18">
        <f>Φύλλο1!BC266</f>
        <v>595444</v>
      </c>
      <c r="G10" s="18" t="str">
        <f>Φύλλο1!BK266</f>
        <v>ΠΕ60</v>
      </c>
      <c r="H10" s="18">
        <f>Φύλλο1!BH266</f>
        <v>18</v>
      </c>
      <c r="I10" s="18">
        <f>Φύλλο1!BI266</f>
        <v>0</v>
      </c>
      <c r="J10" s="18">
        <f>Φύλλο1!BJ266</f>
        <v>1</v>
      </c>
      <c r="K10" s="18">
        <f>IF(H10&lt;=10,H10+TRUNC((IF(J10&gt;15,(I10+1)/12,I10/12)),3),(IF(AND((H10&gt;10),(H10&lt;=20)),10+(H10-10)*1.5+TRUNC((1.5*(IF(J10&gt;15,(I10+1)/12,I10/12))),3),25+(H10-20)*2+TRUNC((2*(IF(J10&gt;15,(I10+1)/12,I10/12))),3))))</f>
        <v>22</v>
      </c>
      <c r="L10" s="18">
        <f>IF(Φύλλο1!AH266=0,0,IF(Φύλλο1!AH266=1,4,IF(Φύλλο1!AH266=2,4,IF(Φύλλο1!AH266=3,4,IF(Φύλλο1!AH266=4,12,IF(Φύλλο1!AH266=5,6,"error"))))))</f>
        <v>4</v>
      </c>
      <c r="M10" s="18">
        <f>IF(Φύλλο1!AI266=0,0,IF(Φύλλο1!AI266=1,5,IF(Φύλλο1!AI266=2,11,IF(Φύλλο1!AI266=3,19,IF(Φύλλο1!AI266=4,29,19+(Φύλλο1!AI266-3)*10)))))</f>
        <v>19</v>
      </c>
      <c r="N10" s="18">
        <f>IF(Φύλλο1!AK266 = 0,0,4)</f>
        <v>4</v>
      </c>
      <c r="O10" s="18" t="str">
        <f>IF(Φύλλο1!AK266=0,0,IF(Φύλλο1!AK266=1,"ΑΙΓΙΑΛΕΙΑΣ",IF(Φύλλο1!AK266=2,"ΔΥΤΙΚΗΣ ΑΧΑΪΑΣ",IF(Φύλλο1!AK266=3,"ΕΡΥΜΑΝΘΟΥ",IF(Φύλλο1!AK266=4,"ΚΑΛΑΒΡΥΤΩΝ",IF(Φύλλο1!AK266=5,"ΠΑΤΡΕΩN",error))))))</f>
        <v>ΠΑΤΡΕΩN</v>
      </c>
      <c r="P10" s="18">
        <f>IF(Φύλλο1!AL266 = 0,0,10)</f>
        <v>10</v>
      </c>
      <c r="Q10" s="18" t="str">
        <f>IF(Φύλλο1!AL266=0,0,IF(Φύλλο1!AL266=1,"ΑΙΓΙΑΛΕΙΑΣ",IF(Φύλλο1!AL266=2,"ΔΥΤΙΚΗΣ ΑΧΑΪΑΣ",IF(Φύλλο1!AL266=3,"ΕΡΥΜΑΝΘΟΥ",IF(Φύλλο1!AL266=4,"ΚΑΛΑΒΡΥΤΩΝ",IF(Φύλλο1!AL266=5,"ΠΑΤΡΕΩN",error))))))</f>
        <v>ΠΑΤΡΕΩN</v>
      </c>
      <c r="R10" s="18">
        <f>IF(Φύλλο1!G266 = 1,3,0)</f>
        <v>0</v>
      </c>
      <c r="S10" s="18">
        <f>IF(Φύλλο1!H266 = 1,2,0)</f>
        <v>0</v>
      </c>
      <c r="T10" s="18">
        <f>IF(Φύλλο1!I266=0,0,IF(Φύλλο1!I266=1,"ΑΙΓΙΑΛΕΙΑΣ",IF(Φύλλο1!I266=2,"ΔΥΤΙΚΗΣ ΑΧΑΪΑΣ",IF(Φύλλο1!I266=3,"ΕΡΥΜΑΝΘΟΥ",IF(Φύλλο1!I266=4,"ΚΑΛΑΒΡΥΤΩΝ",IF(Φύλλο1!I266=5,"ΠΑΤΡΕΩN",error))))))</f>
        <v>0</v>
      </c>
      <c r="U10" s="18">
        <f>IF(Φύλλο1!B266=1,5,IF(Φύλλο1!B266=2,20,IF(Φύλλο1!B266=3,30,0)))</f>
        <v>0</v>
      </c>
      <c r="V10" s="18">
        <f>IF(Φύλλο1!C266=1,1,IF(Φύλλο1!C266=2,3,0))</f>
        <v>0</v>
      </c>
      <c r="W10" s="18">
        <f>IF(Φύλλο1!D266=0,0,IF(Φύλλο1!D266=1,"ΑΙΓΙΑΛΕΙΑΣ",IF(Φύλλο1!D266=2,"ΔΥΤΙΚΗΣ ΑΧΑΪΑΣ",IF(Φύλλο1!D266=3,"ΕΡΥΜΑΝΘΟΥ",IF(Φύλλο1!D266=4,"ΚΑΛΑΒΡΥΤΩΝ",IF(Φύλλο1!D266=5,"ΠΑΤΡΕΩN",error))))))</f>
        <v>0</v>
      </c>
      <c r="X10" s="18">
        <f>IF(Φύλλο1!E266=1,5,0)</f>
        <v>0</v>
      </c>
      <c r="Y10" s="18">
        <f>IF(Φύλλο1!F266=0,0,IF(Φύλλο1!F266=1,"ΑΙΓΙΑΛΕΙΑΣ",IF(Φύλλο1!F266=2,"ΔΥΤΙΚΗΣ ΑΧΑΪΑΣ",IF(Φύλλο1!F266=3,"ΕΡΥΜΑΝΘΟΥ",IF(Φύλλο1!F266=4,"ΚΑΛΑΒΡΥΤΩΝ",IF(Φύλλο1!F266=5,"ΠΑΤΡΕΩN",error))))))</f>
        <v>0</v>
      </c>
      <c r="Z10" s="19">
        <f>AL10+L10+M10+R10+U10</f>
        <v>45</v>
      </c>
      <c r="AA10" s="18">
        <f>Z10 + IF(O10="ΠΑΤΡΕΩN",4,0) + IF(Q10="ΠΑΤΡΕΩN",10,0) + IF(T10="ΠΑΤΡΕΩN",S10,0) + IF(W10="ΠΑΤΡΕΩN",V10,0) + IF(Y10="ΠΑΤΡΕΩN",X10,0)</f>
        <v>59</v>
      </c>
      <c r="AB10" s="18">
        <f>Z10 + IF(O10="ΑΙΓΙΑΛΕΙΑΣ",4,0) + IF(Q10="ΑΙΓΙΑΛΕΙΑΣ",10,0) + IF(T10="ΑΙΓΙΑΛΕΙΑΣ",S10,0) + IF(W10="ΑΙΓΙΑΛΕΙΑΣ",V10,0) + IF(Y10="ΑΙΓΙΑΛΕΙΑΣ",X10,0)</f>
        <v>45</v>
      </c>
      <c r="AC10" s="18">
        <f>Z10 + IF(O10="ΔΥΤΙΚΗΣ ΑΧΑΪΑΣ",4,0) + IF(Q10="ΔΥΤΙΚΗΣ ΑΧΑΪΑΣ",10,0) + IF(T10="ΔΥΤΙΚΗΣ ΑΧΑΪΑΣ",S10,0) + IF(W10="ΔΥΤΙΚΗΣ ΑΧΑΪΑΣ",V10,0) + IF(Y10="ΔΥΤΙΚΗΣ ΑΧΑΪΑΣ",X10,0)</f>
        <v>45</v>
      </c>
      <c r="AD10" s="18">
        <f>Z10 + IF(O10="ΕΡΥΜΑΝΘΟΥ",4,0) + IF(Q10="ΕΡΥΜΑΝΘΟΥ",10,0) + IF(T10="ΕΡΥΜΑΝΘΟΥ",S10,0) + IF(W10="ΕΡΥΜΑΝΘΟΥ",V10,0) + IF(Y10="ΕΡΥΜΑΝΘΟΥ",X10,0)</f>
        <v>45</v>
      </c>
      <c r="AE10" s="18">
        <f>Z10 + IF(O10="ΚΑΛΑΒΡΥΤΩΝ",4,0) + IF(Q10="ΚΑΛΑΒΡΥΤΩΝ",10,0) + IF(T10="ΚΑΛΑΒΡΥΤΩΝ",S10,0) + IF(W10="ΚΑΛΑΒΡΥΤΩΝ",V10,0) + IF(Y10="ΚΑΛΑΒΡΥΤΩΝ",X10,0)</f>
        <v>45</v>
      </c>
      <c r="AF10" s="18" t="str">
        <f>IF(Φύλλο1!AN266=1,"ΝΑΙ","ΌΧΙ")</f>
        <v>ΌΧΙ</v>
      </c>
      <c r="AG10" s="40" t="s">
        <v>1282</v>
      </c>
      <c r="AH10" s="43"/>
      <c r="AI10" s="27">
        <f>H10</f>
        <v>18</v>
      </c>
      <c r="AJ10" s="41">
        <f>IF(J10&gt;14,I10+1,I10)</f>
        <v>0</v>
      </c>
      <c r="AK10" s="41">
        <f>AI10+AJ10/12</f>
        <v>18</v>
      </c>
      <c r="AL10" s="41">
        <f>ROUNDUP((IF(AK10&gt;20,(AK10-20)*2+10+15,(IF(AK10&gt;10,(AK10-10)*1.5+10,AK10*1)))),3)</f>
        <v>22</v>
      </c>
      <c r="AM10" s="28"/>
      <c r="AN10" s="42" t="s">
        <v>1349</v>
      </c>
    </row>
    <row r="11" spans="1:40" s="12" customFormat="1">
      <c r="A11" s="39">
        <v>13</v>
      </c>
      <c r="B11" s="18" t="str">
        <f>Φύλλο1!BE13</f>
        <v>ΚΟΖΙΩΡΗ</v>
      </c>
      <c r="C11" s="18" t="str">
        <f>Φύλλο1!BD13</f>
        <v>ΑΘΑΝΑΣΙΑ</v>
      </c>
      <c r="D11" s="18" t="str">
        <f>Φύλλο1!BF13</f>
        <v>ΠΑΝΑΓΙΩΤΗΣ</v>
      </c>
      <c r="E11" s="18" t="str">
        <f>Φύλλο1!BG13</f>
        <v>58ο ΝΗΠΙΑΓΩΓΕΙΟ ΠΑΤΡΩΝ</v>
      </c>
      <c r="F11" s="18">
        <f>Φύλλο1!BC13</f>
        <v>589851</v>
      </c>
      <c r="G11" s="18" t="str">
        <f>Φύλλο1!BK13</f>
        <v>ΠΕ60</v>
      </c>
      <c r="H11" s="18">
        <f>Φύλλο1!BH13</f>
        <v>21</v>
      </c>
      <c r="I11" s="18">
        <f>Φύλλο1!BI13</f>
        <v>11</v>
      </c>
      <c r="J11" s="18">
        <f>Φύλλο1!BJ13</f>
        <v>2</v>
      </c>
      <c r="K11" s="18">
        <f>IF(H11&lt;=10,H11+TRUNC((IF(J11&gt;15,(I11+1)/12,I11/12)),3),(IF(AND((H11&gt;10),(H11&lt;=20)),10+(H11-10)*1.5+TRUNC((1.5*(IF(J11&gt;15,(I11+1)/12,I11/12))),3),25+(H11-20)*2+TRUNC((2*(IF(J11&gt;15,(I11+1)/12,I11/12))),3))))</f>
        <v>28.832999999999998</v>
      </c>
      <c r="L11" s="18">
        <f>IF(Φύλλο1!AH13=0,0,IF(Φύλλο1!AH13=1,4,IF(Φύλλο1!AH13=2,4,IF(Φύλλο1!AH13=3,4,IF(Φύλλο1!AH13=4,12,IF(Φύλλο1!AH13=5,6,"error"))))))</f>
        <v>4</v>
      </c>
      <c r="M11" s="18">
        <f>IF(Φύλλο1!AI13=0,0,IF(Φύλλο1!AI13=1,5,IF(Φύλλο1!AI13=2,11,IF(Φύλλο1!AI13=3,19,IF(Φύλλο1!AI13=4,29,19+(Φύλλο1!AI13-3)*10)))))</f>
        <v>11</v>
      </c>
      <c r="N11" s="18">
        <f>IF(Φύλλο1!AK13 = 0,0,4)</f>
        <v>4</v>
      </c>
      <c r="O11" s="18" t="str">
        <f>IF(Φύλλο1!AK13=0,0,IF(Φύλλο1!AK13=1,"ΑΙΓΙΑΛΕΙΑΣ",IF(Φύλλο1!AK13=2,"ΔΥΤΙΚΗΣ ΑΧΑΪΑΣ",IF(Φύλλο1!AK13=3,"ΕΡΥΜΑΝΘΟΥ",IF(Φύλλο1!AK13=4,"ΚΑΛΑΒΡΥΤΩΝ",IF(Φύλλο1!AK13=5,"ΠΑΤΡΕΩN",error))))))</f>
        <v>ΠΑΤΡΕΩN</v>
      </c>
      <c r="P11" s="18">
        <f>IF(Φύλλο1!AL13 = 0,0,10)</f>
        <v>10</v>
      </c>
      <c r="Q11" s="18" t="str">
        <f>IF(Φύλλο1!AL13=0,0,IF(Φύλλο1!AL13=1,"ΑΙΓΙΑΛΕΙΑΣ",IF(Φύλλο1!AL13=2,"ΔΥΤΙΚΗΣ ΑΧΑΪΑΣ",IF(Φύλλο1!AL13=3,"ΕΡΥΜΑΝΘΟΥ",IF(Φύλλο1!AL13=4,"ΚΑΛΑΒΡΥΤΩΝ",IF(Φύλλο1!AL13=5,"ΠΑΤΡΕΩN",error))))))</f>
        <v>ΠΑΤΡΕΩN</v>
      </c>
      <c r="R11" s="18">
        <f>IF(Φύλλο1!G13 = 1,3,0)</f>
        <v>0</v>
      </c>
      <c r="S11" s="18">
        <f>IF(Φύλλο1!H13 = 1,2,0)</f>
        <v>0</v>
      </c>
      <c r="T11" s="18">
        <f>IF(Φύλλο1!I13=0,0,IF(Φύλλο1!I13=1,"ΑΙΓΙΑΛΕΙΑΣ",IF(Φύλλο1!I13=2,"ΔΥΤΙΚΗΣ ΑΧΑΪΑΣ",IF(Φύλλο1!I13=3,"ΕΡΥΜΑΝΘΟΥ",IF(Φύλλο1!I13=4,"ΚΑΛΑΒΡΥΤΩΝ",IF(Φύλλο1!I13=5,"ΠΑΤΡΕΩN",error))))))</f>
        <v>0</v>
      </c>
      <c r="U11" s="18">
        <f>IF(Φύλλο1!B13=1,5,IF(Φύλλο1!B13=2,20,IF(Φύλλο1!B13=3,30,0)))</f>
        <v>0</v>
      </c>
      <c r="V11" s="18">
        <f>IF(Φύλλο1!C13=1,1,IF(Φύλλο1!C13=2,3,0))</f>
        <v>0</v>
      </c>
      <c r="W11" s="18">
        <f>IF(Φύλλο1!D13=0,0,IF(Φύλλο1!D13=1,"ΑΙΓΙΑΛΕΙΑΣ",IF(Φύλλο1!D13=2,"ΔΥΤΙΚΗΣ ΑΧΑΪΑΣ",IF(Φύλλο1!D13=3,"ΕΡΥΜΑΝΘΟΥ",IF(Φύλλο1!D13=4,"ΚΑΛΑΒΡΥΤΩΝ",IF(Φύλλο1!D13=5,"ΠΑΤΡΕΩN",error))))))</f>
        <v>0</v>
      </c>
      <c r="X11" s="18">
        <f>IF(Φύλλο1!E13=1,5,0)</f>
        <v>0</v>
      </c>
      <c r="Y11" s="18">
        <f>IF(Φύλλο1!F13=0,0,IF(Φύλλο1!F13=1,"ΑΙΓΙΑΛΕΙΑΣ",IF(Φύλλο1!F13=2,"ΔΥΤΙΚΗΣ ΑΧΑΪΑΣ",IF(Φύλλο1!F13=3,"ΕΡΥΜΑΝΘΟΥ",IF(Φύλλο1!F13=4,"ΚΑΛΑΒΡΥΤΩΝ",IF(Φύλλο1!F13=5,"ΠΑΤΡΕΩN",error))))))</f>
        <v>0</v>
      </c>
      <c r="Z11" s="19">
        <f>AL11+L11+M11+R11+U11</f>
        <v>43.834000000000003</v>
      </c>
      <c r="AA11" s="18">
        <f>Z11 + IF(O11="ΠΑΤΡΕΩN",4,0) + IF(Q11="ΠΑΤΡΕΩN",10,0) + IF(T11="ΠΑΤΡΕΩN",S11,0) + IF(W11="ΠΑΤΡΕΩN",V11,0) + IF(Y11="ΠΑΤΡΕΩN",X11,0)</f>
        <v>57.834000000000003</v>
      </c>
      <c r="AB11" s="18">
        <f>Z11 + IF(O11="ΑΙΓΙΑΛΕΙΑΣ",4,0) + IF(Q11="ΑΙΓΙΑΛΕΙΑΣ",10,0) + IF(T11="ΑΙΓΙΑΛΕΙΑΣ",S11,0) + IF(W11="ΑΙΓΙΑΛΕΙΑΣ",V11,0) + IF(Y11="ΑΙΓΙΑΛΕΙΑΣ",X11,0)</f>
        <v>43.834000000000003</v>
      </c>
      <c r="AC11" s="18">
        <f>Z11 + IF(O11="ΔΥΤΙΚΗΣ ΑΧΑΪΑΣ",4,0) + IF(Q11="ΔΥΤΙΚΗΣ ΑΧΑΪΑΣ",10,0) + IF(T11="ΔΥΤΙΚΗΣ ΑΧΑΪΑΣ",S11,0) + IF(W11="ΔΥΤΙΚΗΣ ΑΧΑΪΑΣ",V11,0) + IF(Y11="ΔΥΤΙΚΗΣ ΑΧΑΪΑΣ",X11,0)</f>
        <v>43.834000000000003</v>
      </c>
      <c r="AD11" s="18">
        <f>Z11 + IF(O11="ΕΡΥΜΑΝΘΟΥ",4,0) + IF(Q11="ΕΡΥΜΑΝΘΟΥ",10,0) + IF(T11="ΕΡΥΜΑΝΘΟΥ",S11,0) + IF(W11="ΕΡΥΜΑΝΘΟΥ",V11,0) + IF(Y11="ΕΡΥΜΑΝΘΟΥ",X11,0)</f>
        <v>43.834000000000003</v>
      </c>
      <c r="AE11" s="18">
        <f>Z11 + IF(O11="ΚΑΛΑΒΡΥΤΩΝ",4,0) + IF(Q11="ΚΑΛΑΒΡΥΤΩΝ",10,0) + IF(T11="ΚΑΛΑΒΡΥΤΩΝ",S11,0) + IF(W11="ΚΑΛΑΒΡΥΤΩΝ",V11,0) + IF(Y11="ΚΑΛΑΒΡΥΤΩΝ",X11,0)</f>
        <v>43.834000000000003</v>
      </c>
      <c r="AF11" s="18" t="str">
        <f>IF(Φύλλο1!AN13=1,"ΝΑΙ","ΌΧΙ")</f>
        <v>ΌΧΙ</v>
      </c>
      <c r="AG11" s="20" t="s">
        <v>1283</v>
      </c>
      <c r="AH11" s="25"/>
      <c r="AI11" s="27">
        <f>H11</f>
        <v>21</v>
      </c>
      <c r="AJ11" s="41">
        <f>IF(J11&gt;14,I11+1,I11)</f>
        <v>11</v>
      </c>
      <c r="AK11" s="41">
        <f>AI11+AJ11/12</f>
        <v>21.916666666666668</v>
      </c>
      <c r="AL11" s="41">
        <f>ROUNDUP((IF(AK11&gt;20,(AK11-20)*2+10+15,(IF(AK11&gt;10,(AK11-10)*1.5+10,AK11*1)))),3)</f>
        <v>28.834</v>
      </c>
      <c r="AM11" s="28"/>
      <c r="AN11" s="42" t="s">
        <v>1349</v>
      </c>
    </row>
    <row r="12" spans="1:40" s="12" customFormat="1">
      <c r="A12" s="44">
        <v>6</v>
      </c>
      <c r="B12" s="18" t="str">
        <f>Φύλλο1!BE172</f>
        <v>ΣΑΒΒΑΝΗ</v>
      </c>
      <c r="C12" s="18" t="str">
        <f>Φύλλο1!BD172</f>
        <v>ΠΑΝΑΓΙΩΤΑ</v>
      </c>
      <c r="D12" s="18" t="str">
        <f>Φύλλο1!BF172</f>
        <v>ΑΝΔΡΕΑΣ</v>
      </c>
      <c r="E12" s="18" t="str">
        <f>Φύλλο1!BG172</f>
        <v>13ο ΝΗΠΙΑΓΩΓΕΙΟ ΠΑΤΡΩΝ</v>
      </c>
      <c r="F12" s="18">
        <f>Φύλλο1!BC172</f>
        <v>559932</v>
      </c>
      <c r="G12" s="18" t="str">
        <f>Φύλλο1!BK172</f>
        <v>ΠΕ60</v>
      </c>
      <c r="H12" s="18">
        <f>Φύλλο1!BH172</f>
        <v>34</v>
      </c>
      <c r="I12" s="18">
        <f>Φύλλο1!BI172</f>
        <v>4</v>
      </c>
      <c r="J12" s="18">
        <f>Φύλλο1!BJ172</f>
        <v>24</v>
      </c>
      <c r="K12" s="18">
        <f>IF(H12&lt;=10,H12+TRUNC((IF(J12&gt;15,(I12+1)/12,I12/12)),3),(IF(AND((H12&gt;10),(H12&lt;=20)),10+(H12-10)*1.5+TRUNC((1.5*(IF(J12&gt;15,(I12+1)/12,I12/12))),3),25+(H12-20)*2+TRUNC((2*(IF(J12&gt;15,(I12+1)/12,I12/12))),3))))</f>
        <v>53.832999999999998</v>
      </c>
      <c r="L12" s="15">
        <v>0</v>
      </c>
      <c r="M12" s="15">
        <v>0</v>
      </c>
      <c r="N12" s="18">
        <f>IF(Φύλλο1!AK172 = 0,0,4)</f>
        <v>4</v>
      </c>
      <c r="O12" s="18" t="str">
        <f>IF(Φύλλο1!AK172=0,0,IF(Φύλλο1!AK172=1,"ΑΙΓΙΑΛΕΙΑΣ",IF(Φύλλο1!AK172=2,"ΔΥΤΙΚΗΣ ΑΧΑΪΑΣ",IF(Φύλλο1!AK172=3,"ΕΡΥΜΑΝΘΟΥ",IF(Φύλλο1!AK172=4,"ΚΑΛΑΒΡΥΤΩΝ",IF(Φύλλο1!AK172=5,"ΠΑΤΡΕΩN",error))))))</f>
        <v>ΠΑΤΡΕΩN</v>
      </c>
      <c r="P12" s="18">
        <f>IF(Φύλλο1!AL172 = 0,0,10)</f>
        <v>0</v>
      </c>
      <c r="Q12" s="18">
        <f>IF(Φύλλο1!AL172=0,0,IF(Φύλλο1!AL172=1,"ΑΙΓΙΑΛΕΙΑΣ",IF(Φύλλο1!AL172=2,"ΔΥΤΙΚΗΣ ΑΧΑΪΑΣ",IF(Φύλλο1!AL172=3,"ΕΡΥΜΑΝΘΟΥ",IF(Φύλλο1!AL172=4,"ΚΑΛΑΒΡΥΤΩΝ",IF(Φύλλο1!AL172=5,"ΠΑΤΡΕΩN",error))))))</f>
        <v>0</v>
      </c>
      <c r="R12" s="18">
        <f>IF(Φύλλο1!G172 = 1,3,0)</f>
        <v>0</v>
      </c>
      <c r="S12" s="18">
        <f>IF(Φύλλο1!H172 = 1,2,0)</f>
        <v>0</v>
      </c>
      <c r="T12" s="18">
        <f>IF(Φύλλο1!I172=0,0,IF(Φύλλο1!I172=1,"ΑΙΓΙΑΛΕΙΑΣ",IF(Φύλλο1!I172=2,"ΔΥΤΙΚΗΣ ΑΧΑΪΑΣ",IF(Φύλλο1!I172=3,"ΕΡΥΜΑΝΘΟΥ",IF(Φύλλο1!I172=4,"ΚΑΛΑΒΡΥΤΩΝ",IF(Φύλλο1!I172=5,"ΠΑΤΡΕΩN",error))))))</f>
        <v>0</v>
      </c>
      <c r="U12" s="18">
        <f>IF(Φύλλο1!B172=1,5,IF(Φύλλο1!B172=2,20,IF(Φύλλο1!B172=3,30,0)))</f>
        <v>0</v>
      </c>
      <c r="V12" s="18">
        <f>IF(Φύλλο1!C172=1,1,IF(Φύλλο1!C172=2,3,0))</f>
        <v>0</v>
      </c>
      <c r="W12" s="18">
        <f>IF(Φύλλο1!D172=0,0,IF(Φύλλο1!D172=1,"ΑΙΓΙΑΛΕΙΑΣ",IF(Φύλλο1!D172=2,"ΔΥΤΙΚΗΣ ΑΧΑΪΑΣ",IF(Φύλλο1!D172=3,"ΕΡΥΜΑΝΘΟΥ",IF(Φύλλο1!D172=4,"ΚΑΛΑΒΡΥΤΩΝ",IF(Φύλλο1!D172=5,"ΠΑΤΡΕΩN",error))))))</f>
        <v>0</v>
      </c>
      <c r="X12" s="18">
        <f>IF(Φύλλο1!E172=1,5,0)</f>
        <v>0</v>
      </c>
      <c r="Y12" s="18">
        <f>IF(Φύλλο1!F172=0,0,IF(Φύλλο1!F172=1,"ΑΙΓΙΑΛΕΙΑΣ",IF(Φύλλο1!F172=2,"ΔΥΤΙΚΗΣ ΑΧΑΪΑΣ",IF(Φύλλο1!F172=3,"ΕΡΥΜΑΝΘΟΥ",IF(Φύλλο1!F172=4,"ΚΑΛΑΒΡΥΤΩΝ",IF(Φύλλο1!F172=5,"ΠΑΤΡΕΩN",error))))))</f>
        <v>0</v>
      </c>
      <c r="Z12" s="19">
        <f>AL12+L12+M12+R12+U12</f>
        <v>53.833999999999996</v>
      </c>
      <c r="AA12" s="18">
        <f>Z12 + IF(O12="ΠΑΤΡΕΩN",4,0) + IF(Q12="ΠΑΤΡΕΩN",10,0) + IF(T12="ΠΑΤΡΕΩN",S12,0) + IF(W12="ΠΑΤΡΕΩN",V12,0) + IF(Y12="ΠΑΤΡΕΩN",X12,0)</f>
        <v>57.833999999999996</v>
      </c>
      <c r="AB12" s="18">
        <f>Z12 + IF(O12="ΑΙΓΙΑΛΕΙΑΣ",4,0) + IF(Q12="ΑΙΓΙΑΛΕΙΑΣ",10,0) + IF(T12="ΑΙΓΙΑΛΕΙΑΣ",S12,0) + IF(W12="ΑΙΓΙΑΛΕΙΑΣ",V12,0) + IF(Y12="ΑΙΓΙΑΛΕΙΑΣ",X12,0)</f>
        <v>53.833999999999996</v>
      </c>
      <c r="AC12" s="18">
        <f>Z12 + IF(O12="ΔΥΤΙΚΗΣ ΑΧΑΪΑΣ",4,0) + IF(Q12="ΔΥΤΙΚΗΣ ΑΧΑΪΑΣ",10,0) + IF(T12="ΔΥΤΙΚΗΣ ΑΧΑΪΑΣ",S12,0) + IF(W12="ΔΥΤΙΚΗΣ ΑΧΑΪΑΣ",V12,0) + IF(Y12="ΔΥΤΙΚΗΣ ΑΧΑΪΑΣ",X12,0)</f>
        <v>53.833999999999996</v>
      </c>
      <c r="AD12" s="18">
        <f>Z12 + IF(O12="ΕΡΥΜΑΝΘΟΥ",4,0) + IF(Q12="ΕΡΥΜΑΝΘΟΥ",10,0) + IF(T12="ΕΡΥΜΑΝΘΟΥ",S12,0) + IF(W12="ΕΡΥΜΑΝΘΟΥ",V12,0) + IF(Y12="ΕΡΥΜΑΝΘΟΥ",X12,0)</f>
        <v>53.833999999999996</v>
      </c>
      <c r="AE12" s="18">
        <f>Z12 + IF(O12="ΚΑΛΑΒΡΥΤΩΝ",4,0) + IF(Q12="ΚΑΛΑΒΡΥΤΩΝ",10,0) + IF(T12="ΚΑΛΑΒΡΥΤΩΝ",S12,0) + IF(W12="ΚΑΛΑΒΡΥΤΩΝ",V12,0) + IF(Y12="ΚΑΛΑΒΡΥΤΩΝ",X12,0)</f>
        <v>53.833999999999996</v>
      </c>
      <c r="AF12" s="18" t="str">
        <f>IF(Φύλλο1!AN172=1,"ΝΑΙ","ΌΧΙ")</f>
        <v>ΌΧΙ</v>
      </c>
      <c r="AG12" s="45" t="s">
        <v>1350</v>
      </c>
      <c r="AH12" s="25"/>
      <c r="AI12" s="27">
        <f>H12</f>
        <v>34</v>
      </c>
      <c r="AJ12" s="41">
        <f>IF(J12&gt;14,I12+1,I12)</f>
        <v>5</v>
      </c>
      <c r="AK12" s="41">
        <f>AI12+AJ12/12</f>
        <v>34.416666666666664</v>
      </c>
      <c r="AL12" s="41">
        <f>ROUNDUP((IF(AK12&gt;20,(AK12-20)*2+10+15,(IF(AK12&gt;10,(AK12-10)*1.5+10,AK12*1)))),3)</f>
        <v>53.833999999999996</v>
      </c>
      <c r="AM12" s="28"/>
      <c r="AN12" s="42" t="s">
        <v>1349</v>
      </c>
    </row>
    <row r="13" spans="1:40" s="12" customFormat="1">
      <c r="A13" s="39">
        <v>14</v>
      </c>
      <c r="B13" s="18" t="str">
        <f>Φύλλο1!BE237</f>
        <v>ΤΣΕΡΕΓΚΟΥΝΗ</v>
      </c>
      <c r="C13" s="18" t="str">
        <f>Φύλλο1!BD237</f>
        <v>ΜΑΡΙΑ</v>
      </c>
      <c r="D13" s="18" t="str">
        <f>Φύλλο1!BF237</f>
        <v>ΔΗΜΗΤΡΙΟΣ</v>
      </c>
      <c r="E13" s="18" t="str">
        <f>Φύλλο1!BG237</f>
        <v>3ο ΝΗΠΙΑΓΩΓΕΙΟ ΚΑΤΩ ΑΧΑΪΑΣ</v>
      </c>
      <c r="F13" s="18">
        <f>Φύλλο1!BC237</f>
        <v>615301</v>
      </c>
      <c r="G13" s="18" t="str">
        <f>Φύλλο1!BK237</f>
        <v>ΠΕ60</v>
      </c>
      <c r="H13" s="15">
        <v>16</v>
      </c>
      <c r="I13" s="15">
        <v>8</v>
      </c>
      <c r="J13" s="15">
        <v>17</v>
      </c>
      <c r="K13" s="18">
        <f>IF(H13&lt;=10,H13+TRUNC((IF(J13&gt;15,(I13+1)/12,I13/12)),3),(IF(AND((H13&gt;10),(H13&lt;=20)),10+(H13-10)*1.5+TRUNC((1.5*(IF(J13&gt;15,(I13+1)/12,I13/12))),3),25+(H13-20)*2+TRUNC((2*(IF(J13&gt;15,(I13+1)/12,I13/12))),3))))</f>
        <v>20.125</v>
      </c>
      <c r="L13" s="18">
        <f>IF(Φύλλο1!AH237=0,0,IF(Φύλλο1!AH237=1,4,IF(Φύλλο1!AH237=2,4,IF(Φύλλο1!AH237=3,4,IF(Φύλλο1!AH237=4,12,IF(Φύλλο1!AH237=5,6,"error"))))))</f>
        <v>4</v>
      </c>
      <c r="M13" s="18">
        <f>IF(Φύλλο1!AI237=0,0,IF(Φύλλο1!AI237=1,5,IF(Φύλλο1!AI237=2,11,IF(Φύλλο1!AI237=3,19,IF(Φύλλο1!AI237=4,29,19+(Φύλλο1!AI237-3)*10)))))</f>
        <v>19</v>
      </c>
      <c r="N13" s="18">
        <f>IF(Φύλλο1!AK237 = 0,0,4)</f>
        <v>4</v>
      </c>
      <c r="O13" s="18" t="str">
        <f>IF(Φύλλο1!AK237=0,0,IF(Φύλλο1!AK237=1,"ΑΙΓΙΑΛΕΙΑΣ",IF(Φύλλο1!AK237=2,"ΔΥΤΙΚΗΣ ΑΧΑΪΑΣ",IF(Φύλλο1!AK237=3,"ΕΡΥΜΑΝΘΟΥ",IF(Φύλλο1!AK237=4,"ΚΑΛΑΒΡΥΤΩΝ",IF(Φύλλο1!AK237=5,"ΠΑΤΡΕΩN",error))))))</f>
        <v>ΠΑΤΡΕΩN</v>
      </c>
      <c r="P13" s="18">
        <f>IF(Φύλλο1!AL237 = 0,0,10)</f>
        <v>10</v>
      </c>
      <c r="Q13" s="18" t="str">
        <f>IF(Φύλλο1!AL237=0,0,IF(Φύλλο1!AL237=1,"ΑΙΓΙΑΛΕΙΑΣ",IF(Φύλλο1!AL237=2,"ΔΥΤΙΚΗΣ ΑΧΑΪΑΣ",IF(Φύλλο1!AL237=3,"ΕΡΥΜΑΝΘΟΥ",IF(Φύλλο1!AL237=4,"ΚΑΛΑΒΡΥΤΩΝ",IF(Φύλλο1!AL237=5,"ΠΑΤΡΕΩN",error))))))</f>
        <v>ΠΑΤΡΕΩN</v>
      </c>
      <c r="R13" s="18">
        <f>IF(Φύλλο1!G237 = 1,3,0)</f>
        <v>0</v>
      </c>
      <c r="S13" s="18">
        <f>IF(Φύλλο1!H237 = 1,2,0)</f>
        <v>0</v>
      </c>
      <c r="T13" s="18">
        <f>IF(Φύλλο1!I237=0,0,IF(Φύλλο1!I237=1,"ΑΙΓΙΑΛΕΙΑΣ",IF(Φύλλο1!I237=2,"ΔΥΤΙΚΗΣ ΑΧΑΪΑΣ",IF(Φύλλο1!I237=3,"ΕΡΥΜΑΝΘΟΥ",IF(Φύλλο1!I237=4,"ΚΑΛΑΒΡΥΤΩΝ",IF(Φύλλο1!I237=5,"ΠΑΤΡΕΩN",error))))))</f>
        <v>0</v>
      </c>
      <c r="U13" s="18">
        <f>IF(Φύλλο1!B237=1,5,IF(Φύλλο1!B237=2,20,IF(Φύλλο1!B237=3,30,0)))</f>
        <v>0</v>
      </c>
      <c r="V13" s="18">
        <f>IF(Φύλλο1!C237=1,1,IF(Φύλλο1!C237=2,3,0))</f>
        <v>0</v>
      </c>
      <c r="W13" s="18">
        <f>IF(Φύλλο1!D237=0,0,IF(Φύλλο1!D237=1,"ΑΙΓΙΑΛΕΙΑΣ",IF(Φύλλο1!D237=2,"ΔΥΤΙΚΗΣ ΑΧΑΪΑΣ",IF(Φύλλο1!D237=3,"ΕΡΥΜΑΝΘΟΥ",IF(Φύλλο1!D237=4,"ΚΑΛΑΒΡΥΤΩΝ",IF(Φύλλο1!D237=5,"ΠΑΤΡΕΩN",error))))))</f>
        <v>0</v>
      </c>
      <c r="X13" s="18">
        <f>IF(Φύλλο1!E237=1,5,0)</f>
        <v>0</v>
      </c>
      <c r="Y13" s="18">
        <f>IF(Φύλλο1!F237=0,0,IF(Φύλλο1!F237=1,"ΑΙΓΙΑΛΕΙΑΣ",IF(Φύλλο1!F237=2,"ΔΥΤΙΚΗΣ ΑΧΑΪΑΣ",IF(Φύλλο1!F237=3,"ΕΡΥΜΑΝΘΟΥ",IF(Φύλλο1!F237=4,"ΚΑΛΑΒΡΥΤΩΝ",IF(Φύλλο1!F237=5,"ΠΑΤΡΕΩN",error))))))</f>
        <v>0</v>
      </c>
      <c r="Z13" s="19">
        <f>AL13+L13+M13+R13+U13</f>
        <v>43.125</v>
      </c>
      <c r="AA13" s="18">
        <f>Z13 + IF(O13="ΠΑΤΡΕΩN",4,0) + IF(Q13="ΠΑΤΡΕΩN",10,0) + IF(T13="ΠΑΤΡΕΩN",S13,0) + IF(W13="ΠΑΤΡΕΩN",V13,0) + IF(Y13="ΠΑΤΡΕΩN",X13,0)</f>
        <v>57.125</v>
      </c>
      <c r="AB13" s="18">
        <f>Z13 + IF(O13="ΑΙΓΙΑΛΕΙΑΣ",4,0) + IF(Q13="ΑΙΓΙΑΛΕΙΑΣ",10,0) + IF(T13="ΑΙΓΙΑΛΕΙΑΣ",S13,0) + IF(W13="ΑΙΓΙΑΛΕΙΑΣ",V13,0) + IF(Y13="ΑΙΓΙΑΛΕΙΑΣ",X13,0)</f>
        <v>43.125</v>
      </c>
      <c r="AC13" s="18">
        <f>Z13 + IF(O13="ΔΥΤΙΚΗΣ ΑΧΑΪΑΣ",4,0) + IF(Q13="ΔΥΤΙΚΗΣ ΑΧΑΪΑΣ",10,0) + IF(T13="ΔΥΤΙΚΗΣ ΑΧΑΪΑΣ",S13,0) + IF(W13="ΔΥΤΙΚΗΣ ΑΧΑΪΑΣ",V13,0) + IF(Y13="ΔΥΤΙΚΗΣ ΑΧΑΪΑΣ",X13,0)</f>
        <v>43.125</v>
      </c>
      <c r="AD13" s="18">
        <f>Z13 + IF(O13="ΕΡΥΜΑΝΘΟΥ",4,0) + IF(Q13="ΕΡΥΜΑΝΘΟΥ",10,0) + IF(T13="ΕΡΥΜΑΝΘΟΥ",S13,0) + IF(W13="ΕΡΥΜΑΝΘΟΥ",V13,0) + IF(Y13="ΕΡΥΜΑΝΘΟΥ",X13,0)</f>
        <v>43.125</v>
      </c>
      <c r="AE13" s="18">
        <f>Z13 + IF(O13="ΚΑΛΑΒΡΥΤΩΝ",4,0) + IF(Q13="ΚΑΛΑΒΡΥΤΩΝ",10,0) + IF(T13="ΚΑΛΑΒΡΥΤΩΝ",S13,0) + IF(W13="ΚΑΛΑΒΡΥΤΩΝ",V13,0) + IF(Y13="ΚΑΛΑΒΡΥΤΩΝ",X13,0)</f>
        <v>43.125</v>
      </c>
      <c r="AF13" s="18" t="str">
        <f>IF(Φύλλο1!AN237=1,"ΝΑΙ","ΌΧΙ")</f>
        <v>ΝΑΙ</v>
      </c>
      <c r="AG13" s="20" t="s">
        <v>1284</v>
      </c>
      <c r="AH13" s="25"/>
      <c r="AI13" s="27">
        <f>H13</f>
        <v>16</v>
      </c>
      <c r="AJ13" s="41">
        <f>IF(J13&gt;14,I13+1,I13)</f>
        <v>9</v>
      </c>
      <c r="AK13" s="41">
        <f>AI13+AJ13/12</f>
        <v>16.75</v>
      </c>
      <c r="AL13" s="41">
        <f>ROUNDUP((IF(AK13&gt;20,(AK13-20)*2+10+15,(IF(AK13&gt;10,(AK13-10)*1.5+10,AK13*1)))),3)</f>
        <v>20.125</v>
      </c>
      <c r="AM13" s="28"/>
      <c r="AN13" s="42" t="s">
        <v>1349</v>
      </c>
    </row>
    <row r="14" spans="1:40" s="12" customFormat="1">
      <c r="A14" s="39">
        <v>7</v>
      </c>
      <c r="B14" s="18" t="str">
        <f>Φύλλο1!BE60</f>
        <v>ΑΝΔΡΙΟΠΟΥΛΟΥ</v>
      </c>
      <c r="C14" s="18" t="str">
        <f>Φύλλο1!BD60</f>
        <v>ΓΕΩΡΓΙΑ</v>
      </c>
      <c r="D14" s="18" t="str">
        <f>Φύλλο1!BF60</f>
        <v>ΚΩΝΣΤΑΝΤΙΝΟΣ</v>
      </c>
      <c r="E14" s="18" t="str">
        <f>Φύλλο1!BG60</f>
        <v>31ο ΝΗΠΙΑΓΩΓΕΙΟ ΠΑΤΡΩΝ</v>
      </c>
      <c r="F14" s="18">
        <f>Φύλλο1!BC60</f>
        <v>559998</v>
      </c>
      <c r="G14" s="18" t="str">
        <f>Φύλλο1!BK60</f>
        <v>ΠΕ60</v>
      </c>
      <c r="H14" s="18">
        <f>Φύλλο1!BH60</f>
        <v>32</v>
      </c>
      <c r="I14" s="18">
        <f>Φύλλο1!BI60</f>
        <v>0</v>
      </c>
      <c r="J14" s="18">
        <f>Φύλλο1!BJ60</f>
        <v>1</v>
      </c>
      <c r="K14" s="18">
        <f>IF(H14&lt;=10,H14+TRUNC((IF(J14&gt;15,(I14+1)/12,I14/12)),3),(IF(AND((H14&gt;10),(H14&lt;=20)),10+(H14-10)*1.5+TRUNC((1.5*(IF(J14&gt;15,(I14+1)/12,I14/12))),3),25+(H14-20)*2+TRUNC((2*(IF(J14&gt;15,(I14+1)/12,I14/12))),3))))</f>
        <v>49</v>
      </c>
      <c r="L14" s="18">
        <f>IF(Φύλλο1!AH60=0,0,IF(Φύλλο1!AH60=1,4,IF(Φύλλο1!AH60=2,4,IF(Φύλλο1!AH60=3,4,IF(Φύλλο1!AH60=4,12,IF(Φύλλο1!AH60=5,6,"error"))))))</f>
        <v>4</v>
      </c>
      <c r="M14" s="18">
        <f>IF(Φύλλο1!AI60=0,0,IF(Φύλλο1!AI60=1,5,IF(Φύλλο1!AI60=2,11,IF(Φύλλο1!AI60=3,19,IF(Φύλλο1!AI60=4,29,19+(Φύλλο1!AI60-3)*10)))))</f>
        <v>0</v>
      </c>
      <c r="N14" s="18">
        <f>IF(Φύλλο1!AK60 = 0,0,4)</f>
        <v>4</v>
      </c>
      <c r="O14" s="18" t="str">
        <f>IF(Φύλλο1!AK60=0,0,IF(Φύλλο1!AK60=1,"ΑΙΓΙΑΛΕΙΑΣ",IF(Φύλλο1!AK60=2,"ΔΥΤΙΚΗΣ ΑΧΑΪΑΣ",IF(Φύλλο1!AK60=3,"ΕΡΥΜΑΝΘΟΥ",IF(Φύλλο1!AK60=4,"ΚΑΛΑΒΡΥΤΩΝ",IF(Φύλλο1!AK60=5,"ΠΑΤΡΕΩN",error))))))</f>
        <v>ΠΑΤΡΕΩN</v>
      </c>
      <c r="P14" s="18">
        <f>IF(Φύλλο1!AL60 = 0,0,10)</f>
        <v>0</v>
      </c>
      <c r="Q14" s="18">
        <f>IF(Φύλλο1!AL60=0,0,IF(Φύλλο1!AL60=1,"ΑΙΓΙΑΛΕΙΑΣ",IF(Φύλλο1!AL60=2,"ΔΥΤΙΚΗΣ ΑΧΑΪΑΣ",IF(Φύλλο1!AL60=3,"ΕΡΥΜΑΝΘΟΥ",IF(Φύλλο1!AL60=4,"ΚΑΛΑΒΡΥΤΩΝ",IF(Φύλλο1!AL60=5,"ΠΑΤΡΕΩN",error))))))</f>
        <v>0</v>
      </c>
      <c r="R14" s="18">
        <f>IF(Φύλλο1!G60 = 1,3,0)</f>
        <v>0</v>
      </c>
      <c r="S14" s="18">
        <f>IF(Φύλλο1!H60 = 1,2,0)</f>
        <v>0</v>
      </c>
      <c r="T14" s="18">
        <f>IF(Φύλλο1!I60=0,0,IF(Φύλλο1!I60=1,"ΑΙΓΙΑΛΕΙΑΣ",IF(Φύλλο1!I60=2,"ΔΥΤΙΚΗΣ ΑΧΑΪΑΣ",IF(Φύλλο1!I60=3,"ΕΡΥΜΑΝΘΟΥ",IF(Φύλλο1!I60=4,"ΚΑΛΑΒΡΥΤΩΝ",IF(Φύλλο1!I60=5,"ΠΑΤΡΕΩN",error))))))</f>
        <v>0</v>
      </c>
      <c r="U14" s="18">
        <f>IF(Φύλλο1!B60=1,5,IF(Φύλλο1!B60=2,20,IF(Φύλλο1!B60=3,30,0)))</f>
        <v>0</v>
      </c>
      <c r="V14" s="18">
        <f>IF(Φύλλο1!C60=1,1,IF(Φύλλο1!C60=2,3,0))</f>
        <v>0</v>
      </c>
      <c r="W14" s="18">
        <f>IF(Φύλλο1!D60=0,0,IF(Φύλλο1!D60=1,"ΑΙΓΙΑΛΕΙΑΣ",IF(Φύλλο1!D60=2,"ΔΥΤΙΚΗΣ ΑΧΑΪΑΣ",IF(Φύλλο1!D60=3,"ΕΡΥΜΑΝΘΟΥ",IF(Φύλλο1!D60=4,"ΚΑΛΑΒΡΥΤΩΝ",IF(Φύλλο1!D60=5,"ΠΑΤΡΕΩN",error))))))</f>
        <v>0</v>
      </c>
      <c r="X14" s="18">
        <f>IF(Φύλλο1!E60=1,5,0)</f>
        <v>0</v>
      </c>
      <c r="Y14" s="18">
        <f>IF(Φύλλο1!F60=0,0,IF(Φύλλο1!F60=1,"ΑΙΓΙΑΛΕΙΑΣ",IF(Φύλλο1!F60=2,"ΔΥΤΙΚΗΣ ΑΧΑΪΑΣ",IF(Φύλλο1!F60=3,"ΕΡΥΜΑΝΘΟΥ",IF(Φύλλο1!F60=4,"ΚΑΛΑΒΡΥΤΩΝ",IF(Φύλλο1!F60=5,"ΠΑΤΡΕΩN",error))))))</f>
        <v>0</v>
      </c>
      <c r="Z14" s="19">
        <f>AL14+L14+M14+R14+U14</f>
        <v>53</v>
      </c>
      <c r="AA14" s="18">
        <f>Z14 + IF(O14="ΠΑΤΡΕΩN",4,0) + IF(Q14="ΠΑΤΡΕΩN",10,0) + IF(T14="ΠΑΤΡΕΩN",S14,0) + IF(W14="ΠΑΤΡΕΩN",V14,0) + IF(Y14="ΠΑΤΡΕΩN",X14,0)</f>
        <v>57</v>
      </c>
      <c r="AB14" s="18">
        <f>Z14 + IF(O14="ΑΙΓΙΑΛΕΙΑΣ",4,0) + IF(Q14="ΑΙΓΙΑΛΕΙΑΣ",10,0) + IF(T14="ΑΙΓΙΑΛΕΙΑΣ",S14,0) + IF(W14="ΑΙΓΙΑΛΕΙΑΣ",V14,0) + IF(Y14="ΑΙΓΙΑΛΕΙΑΣ",X14,0)</f>
        <v>53</v>
      </c>
      <c r="AC14" s="18">
        <f>Z14 + IF(O14="ΔΥΤΙΚΗΣ ΑΧΑΪΑΣ",4,0) + IF(Q14="ΔΥΤΙΚΗΣ ΑΧΑΪΑΣ",10,0) + IF(T14="ΔΥΤΙΚΗΣ ΑΧΑΪΑΣ",S14,0) + IF(W14="ΔΥΤΙΚΗΣ ΑΧΑΪΑΣ",V14,0) + IF(Y14="ΔΥΤΙΚΗΣ ΑΧΑΪΑΣ",X14,0)</f>
        <v>53</v>
      </c>
      <c r="AD14" s="18">
        <f>Z14 + IF(O14="ΕΡΥΜΑΝΘΟΥ",4,0) + IF(Q14="ΕΡΥΜΑΝΘΟΥ",10,0) + IF(T14="ΕΡΥΜΑΝΘΟΥ",S14,0) + IF(W14="ΕΡΥΜΑΝΘΟΥ",V14,0) + IF(Y14="ΕΡΥΜΑΝΘΟΥ",X14,0)</f>
        <v>53</v>
      </c>
      <c r="AE14" s="18">
        <f>Z14 + IF(O14="ΚΑΛΑΒΡΥΤΩΝ",4,0) + IF(Q14="ΚΑΛΑΒΡΥΤΩΝ",10,0) + IF(T14="ΚΑΛΑΒΡΥΤΩΝ",S14,0) + IF(W14="ΚΑΛΑΒΡΥΤΩΝ",V14,0) + IF(Y14="ΚΑΛΑΒΡΥΤΩΝ",X14,0)</f>
        <v>53</v>
      </c>
      <c r="AF14" s="18" t="str">
        <f>IF(Φύλλο1!AN60=1,"ΝΑΙ","ΌΧΙ")</f>
        <v>ΌΧΙ</v>
      </c>
      <c r="AG14" s="40" t="s">
        <v>1277</v>
      </c>
      <c r="AH14" s="43"/>
      <c r="AI14" s="27">
        <f>H14</f>
        <v>32</v>
      </c>
      <c r="AJ14" s="41">
        <f>IF(J14&gt;14,I14+1,I14)</f>
        <v>0</v>
      </c>
      <c r="AK14" s="41">
        <f>AI14+AJ14/12</f>
        <v>32</v>
      </c>
      <c r="AL14" s="41">
        <f>ROUNDUP((IF(AK14&gt;20,(AK14-20)*2+10+15,(IF(AK14&gt;10,(AK14-10)*1.5+10,AK14*1)))),3)</f>
        <v>49</v>
      </c>
      <c r="AM14" s="28"/>
      <c r="AN14" s="42" t="s">
        <v>1349</v>
      </c>
    </row>
    <row r="15" spans="1:40" s="12" customFormat="1">
      <c r="A15" s="39">
        <v>17</v>
      </c>
      <c r="B15" s="18" t="str">
        <f>Φύλλο1!BE304</f>
        <v>ΔΗΜΟΥ</v>
      </c>
      <c r="C15" s="18" t="str">
        <f>Φύλλο1!BD304</f>
        <v>ΚΑΛΛΙΟΠΗ</v>
      </c>
      <c r="D15" s="18" t="str">
        <f>Φύλλο1!BF304</f>
        <v>ΘΕΟΔΩΡΟΣ</v>
      </c>
      <c r="E15" s="18" t="str">
        <f>Φύλλο1!BG304</f>
        <v>3ο ΝΗΠΙΑΓΩΓΕΙΟ ΟΒΡΥΑΣ</v>
      </c>
      <c r="F15" s="18">
        <f>Φύλλο1!BC304</f>
        <v>597127</v>
      </c>
      <c r="G15" s="18" t="str">
        <f>Φύλλο1!BK304</f>
        <v>ΠΕ60</v>
      </c>
      <c r="H15" s="18">
        <f>Φύλλο1!BH304</f>
        <v>21</v>
      </c>
      <c r="I15" s="18">
        <f>Φύλλο1!BI304</f>
        <v>2</v>
      </c>
      <c r="J15" s="18">
        <f>Φύλλο1!BJ304</f>
        <v>9</v>
      </c>
      <c r="K15" s="18">
        <f>IF(H15&lt;=10,H15+TRUNC((IF(J15&gt;15,(I15+1)/12,I15/12)),3),(IF(AND((H15&gt;10),(H15&lt;=20)),10+(H15-10)*1.5+TRUNC((1.5*(IF(J15&gt;15,(I15+1)/12,I15/12))),3),25+(H15-20)*2+TRUNC((2*(IF(J15&gt;15,(I15+1)/12,I15/12))),3))))</f>
        <v>27.332999999999998</v>
      </c>
      <c r="L15" s="18">
        <f>IF(Φύλλο1!AH304=0,0,IF(Φύλλο1!AH304=1,4,IF(Φύλλο1!AH304=2,4,IF(Φύλλο1!AH304=3,4,IF(Φύλλο1!AH304=4,12,IF(Φύλλο1!AH304=5,6,"error"))))))</f>
        <v>4</v>
      </c>
      <c r="M15" s="18">
        <f>IF(Φύλλο1!AI304=0,0,IF(Φύλλο1!AI304=1,5,IF(Φύλλο1!AI304=2,11,IF(Φύλλο1!AI304=3,19,IF(Φύλλο1!AI304=4,29,19+(Φύλλο1!AI304-3)*10)))))</f>
        <v>11</v>
      </c>
      <c r="N15" s="18">
        <f>IF(Φύλλο1!AK304 = 0,0,4)</f>
        <v>4</v>
      </c>
      <c r="O15" s="18" t="str">
        <f>IF(Φύλλο1!AK304=0,0,IF(Φύλλο1!AK304=1,"ΑΙΓΙΑΛΕΙΑΣ",IF(Φύλλο1!AK304=2,"ΔΥΤΙΚΗΣ ΑΧΑΪΑΣ",IF(Φύλλο1!AK304=3,"ΕΡΥΜΑΝΘΟΥ",IF(Φύλλο1!AK304=4,"ΚΑΛΑΒΡΥΤΩΝ",IF(Φύλλο1!AK304=5,"ΠΑΤΡΕΩN",error))))))</f>
        <v>ΠΑΤΡΕΩN</v>
      </c>
      <c r="P15" s="18">
        <f>IF(Φύλλο1!AL304 = 0,0,10)</f>
        <v>10</v>
      </c>
      <c r="Q15" s="18" t="str">
        <f>IF(Φύλλο1!AL304=0,0,IF(Φύλλο1!AL304=1,"ΑΙΓΙΑΛΕΙΑΣ",IF(Φύλλο1!AL304=2,"ΔΥΤΙΚΗΣ ΑΧΑΪΑΣ",IF(Φύλλο1!AL304=3,"ΕΡΥΜΑΝΘΟΥ",IF(Φύλλο1!AL304=4,"ΚΑΛΑΒΡΥΤΩΝ",IF(Φύλλο1!AL304=5,"ΠΑΤΡΕΩN",error))))))</f>
        <v>ΠΑΤΡΕΩN</v>
      </c>
      <c r="R15" s="18">
        <f>IF(Φύλλο1!G304 = 1,3,0)</f>
        <v>0</v>
      </c>
      <c r="S15" s="18">
        <f>IF(Φύλλο1!H304 = 1,2,0)</f>
        <v>0</v>
      </c>
      <c r="T15" s="18">
        <f>IF(Φύλλο1!I304=0,0,IF(Φύλλο1!I304=1,"ΑΙΓΙΑΛΕΙΑΣ",IF(Φύλλο1!I304=2,"ΔΥΤΙΚΗΣ ΑΧΑΪΑΣ",IF(Φύλλο1!I304=3,"ΕΡΥΜΑΝΘΟΥ",IF(Φύλλο1!I304=4,"ΚΑΛΑΒΡΥΤΩΝ",IF(Φύλλο1!I304=5,"ΠΑΤΡΕΩN",error))))))</f>
        <v>0</v>
      </c>
      <c r="U15" s="18">
        <f>IF(Φύλλο1!B304=1,5,IF(Φύλλο1!B304=2,20,IF(Φύλλο1!B304=3,30,0)))</f>
        <v>0</v>
      </c>
      <c r="V15" s="18">
        <f>IF(Φύλλο1!C304=1,1,IF(Φύλλο1!C304=2,3,0))</f>
        <v>0</v>
      </c>
      <c r="W15" s="18">
        <f>IF(Φύλλο1!D304=0,0,IF(Φύλλο1!D304=1,"ΑΙΓΙΑΛΕΙΑΣ",IF(Φύλλο1!D304=2,"ΔΥΤΙΚΗΣ ΑΧΑΪΑΣ",IF(Φύλλο1!D304=3,"ΕΡΥΜΑΝΘΟΥ",IF(Φύλλο1!D304=4,"ΚΑΛΑΒΡΥΤΩΝ",IF(Φύλλο1!D304=5,"ΠΑΤΡΕΩN",error))))))</f>
        <v>0</v>
      </c>
      <c r="X15" s="18">
        <f>IF(Φύλλο1!E304=1,5,0)</f>
        <v>0</v>
      </c>
      <c r="Y15" s="18">
        <f>IF(Φύλλο1!F304=0,0,IF(Φύλλο1!F304=1,"ΑΙΓΙΑΛΕΙΑΣ",IF(Φύλλο1!F304=2,"ΔΥΤΙΚΗΣ ΑΧΑΪΑΣ",IF(Φύλλο1!F304=3,"ΕΡΥΜΑΝΘΟΥ",IF(Φύλλο1!F304=4,"ΚΑΛΑΒΡΥΤΩΝ",IF(Φύλλο1!F304=5,"ΠΑΤΡΕΩN",error))))))</f>
        <v>0</v>
      </c>
      <c r="Z15" s="19">
        <f>AL15+L15+M15+R15+U15</f>
        <v>42.334000000000003</v>
      </c>
      <c r="AA15" s="18">
        <f>Z15 + IF(O15="ΠΑΤΡΕΩN",4,0) + IF(Q15="ΠΑΤΡΕΩN",10,0) + IF(T15="ΠΑΤΡΕΩN",S15,0) + IF(W15="ΠΑΤΡΕΩN",V15,0) + IF(Y15="ΠΑΤΡΕΩN",X15,0)</f>
        <v>56.334000000000003</v>
      </c>
      <c r="AB15" s="18">
        <f>Z15 + IF(O15="ΑΙΓΙΑΛΕΙΑΣ",4,0) + IF(Q15="ΑΙΓΙΑΛΕΙΑΣ",10,0) + IF(T15="ΑΙΓΙΑΛΕΙΑΣ",S15,0) + IF(W15="ΑΙΓΙΑΛΕΙΑΣ",V15,0) + IF(Y15="ΑΙΓΙΑΛΕΙΑΣ",X15,0)</f>
        <v>42.334000000000003</v>
      </c>
      <c r="AC15" s="18">
        <f>Z15 + IF(O15="ΔΥΤΙΚΗΣ ΑΧΑΪΑΣ",4,0) + IF(Q15="ΔΥΤΙΚΗΣ ΑΧΑΪΑΣ",10,0) + IF(T15="ΔΥΤΙΚΗΣ ΑΧΑΪΑΣ",S15,0) + IF(W15="ΔΥΤΙΚΗΣ ΑΧΑΪΑΣ",V15,0) + IF(Y15="ΔΥΤΙΚΗΣ ΑΧΑΪΑΣ",X15,0)</f>
        <v>42.334000000000003</v>
      </c>
      <c r="AD15" s="18">
        <f>Z15 + IF(O15="ΕΡΥΜΑΝΘΟΥ",4,0) + IF(Q15="ΕΡΥΜΑΝΘΟΥ",10,0) + IF(T15="ΕΡΥΜΑΝΘΟΥ",S15,0) + IF(W15="ΕΡΥΜΑΝΘΟΥ",V15,0) + IF(Y15="ΕΡΥΜΑΝΘΟΥ",X15,0)</f>
        <v>42.334000000000003</v>
      </c>
      <c r="AE15" s="18">
        <f>Z15 + IF(O15="ΚΑΛΑΒΡΥΤΩΝ",4,0) + IF(Q15="ΚΑΛΑΒΡΥΤΩΝ",10,0) + IF(T15="ΚΑΛΑΒΡΥΤΩΝ",S15,0) + IF(W15="ΚΑΛΑΒΡΥΤΩΝ",V15,0) + IF(Y15="ΚΑΛΑΒΡΥΤΩΝ",X15,0)</f>
        <v>42.334000000000003</v>
      </c>
      <c r="AF15" s="18" t="str">
        <f>IF(Φύλλο1!AN304=1,"ΝΑΙ","ΌΧΙ")</f>
        <v>ΌΧΙ</v>
      </c>
      <c r="AG15" s="20" t="s">
        <v>1285</v>
      </c>
      <c r="AH15" s="25"/>
      <c r="AI15" s="27">
        <f>H15</f>
        <v>21</v>
      </c>
      <c r="AJ15" s="41">
        <f>IF(J15&gt;14,I15+1,I15)</f>
        <v>2</v>
      </c>
      <c r="AK15" s="41">
        <f>AI15+AJ15/12</f>
        <v>21.166666666666668</v>
      </c>
      <c r="AL15" s="41">
        <f>ROUNDUP((IF(AK15&gt;20,(AK15-20)*2+10+15,(IF(AK15&gt;10,(AK15-10)*1.5+10,AK15*1)))),3)</f>
        <v>27.334</v>
      </c>
      <c r="AM15" s="28"/>
      <c r="AN15" s="42" t="s">
        <v>1349</v>
      </c>
    </row>
    <row r="16" spans="1:40" s="12" customFormat="1">
      <c r="A16" s="44">
        <v>24</v>
      </c>
      <c r="B16" s="18" t="str">
        <f>Φύλλο1!BE236</f>
        <v>ΚΟΥΤΣΟΓΙΑΝΝΗ</v>
      </c>
      <c r="C16" s="18" t="str">
        <f>Φύλλο1!BD236</f>
        <v>ΑΝΝΑ</v>
      </c>
      <c r="D16" s="18" t="str">
        <f>Φύλλο1!BF236</f>
        <v>ΧΡΗΣΤΟΣ</v>
      </c>
      <c r="E16" s="18" t="str">
        <f>Φύλλο1!BG236</f>
        <v>10ο ΝΗΠΙΑΓΩΓΕΙΟ ΠΑΤΡΩΝ</v>
      </c>
      <c r="F16" s="18">
        <f>Φύλλο1!BC236</f>
        <v>592080</v>
      </c>
      <c r="G16" s="18" t="str">
        <f>Φύλλο1!BK236</f>
        <v>ΠΕ60</v>
      </c>
      <c r="H16" s="18">
        <f>Φύλλο1!BH236</f>
        <v>19</v>
      </c>
      <c r="I16" s="18">
        <f>Φύλλο1!BI236</f>
        <v>8</v>
      </c>
      <c r="J16" s="18">
        <f>Φύλλο1!BJ236</f>
        <v>29</v>
      </c>
      <c r="K16" s="18">
        <f>IF(H16&lt;=10,H16+TRUNC((IF(J16&gt;15,(I16+1)/12,I16/12)),3),(IF(AND((H16&gt;10),(H16&lt;=20)),10+(H16-10)*1.5+TRUNC((1.5*(IF(J16&gt;15,(I16+1)/12,I16/12))),3),25+(H16-20)*2+TRUNC((2*(IF(J16&gt;15,(I16+1)/12,I16/12))),3))))</f>
        <v>24.625</v>
      </c>
      <c r="L16" s="18">
        <f>IF(Φύλλο1!AH236=0,0,IF(Φύλλο1!AH236=1,4,IF(Φύλλο1!AH236=2,4,IF(Φύλλο1!AH236=3,4,IF(Φύλλο1!AH236=4,12,IF(Φύλλο1!AH236=5,6,"error"))))))</f>
        <v>4</v>
      </c>
      <c r="M16" s="18">
        <f>IF(Φύλλο1!AI236=0,0,IF(Φύλλο1!AI236=1,5,IF(Φύλλο1!AI236=2,11,IF(Φύλλο1!AI236=3,19,IF(Φύλλο1!AI236=4,29,19+(Φύλλο1!AI236-3)*10)))))</f>
        <v>11</v>
      </c>
      <c r="N16" s="18">
        <f>IF(Φύλλο1!AK236 = 0,0,4)</f>
        <v>4</v>
      </c>
      <c r="O16" s="18" t="str">
        <f>IF(Φύλλο1!AK236=0,0,IF(Φύλλο1!AK236=1,"ΑΙΓΙΑΛΕΙΑΣ",IF(Φύλλο1!AK236=2,"ΔΥΤΙΚΗΣ ΑΧΑΪΑΣ",IF(Φύλλο1!AK236=3,"ΕΡΥΜΑΝΘΟΥ",IF(Φύλλο1!AK236=4,"ΚΑΛΑΒΡΥΤΩΝ",IF(Φύλλο1!AK236=5,"ΠΑΤΡΕΩN",error))))))</f>
        <v>ΠΑΤΡΕΩN</v>
      </c>
      <c r="P16" s="18">
        <f>IF(Φύλλο1!AL236 = 0,0,10)</f>
        <v>10</v>
      </c>
      <c r="Q16" s="18" t="str">
        <f>IF(Φύλλο1!AL236=0,0,IF(Φύλλο1!AL236=1,"ΑΙΓΙΑΛΕΙΑΣ",IF(Φύλλο1!AL236=2,"ΔΥΤΙΚΗΣ ΑΧΑΪΑΣ",IF(Φύλλο1!AL236=3,"ΕΡΥΜΑΝΘΟΥ",IF(Φύλλο1!AL236=4,"ΚΑΛΑΒΡΥΤΩΝ",IF(Φύλλο1!AL236=5,"ΠΑΤΡΕΩN",error))))))</f>
        <v>ΠΑΤΡΕΩN</v>
      </c>
      <c r="R16" s="18">
        <f>IF(Φύλλο1!G236 = 1,3,0)</f>
        <v>0</v>
      </c>
      <c r="S16" s="18">
        <f>IF(Φύλλο1!H236 = 1,2,0)</f>
        <v>0</v>
      </c>
      <c r="T16" s="18">
        <f>IF(Φύλλο1!I236=0,0,IF(Φύλλο1!I236=1,"ΑΙΓΙΑΛΕΙΑΣ",IF(Φύλλο1!I236=2,"ΔΥΤΙΚΗΣ ΑΧΑΪΑΣ",IF(Φύλλο1!I236=3,"ΕΡΥΜΑΝΘΟΥ",IF(Φύλλο1!I236=4,"ΚΑΛΑΒΡΥΤΩΝ",IF(Φύλλο1!I236=5,"ΠΑΤΡΕΩN",error))))))</f>
        <v>0</v>
      </c>
      <c r="U16" s="18">
        <f>IF(Φύλλο1!B236=1,5,IF(Φύλλο1!B236=2,20,IF(Φύλλο1!B236=3,30,0)))</f>
        <v>0</v>
      </c>
      <c r="V16" s="18">
        <f>IF(Φύλλο1!C236=1,1,IF(Φύλλο1!C236=2,3,0))</f>
        <v>0</v>
      </c>
      <c r="W16" s="18">
        <f>IF(Φύλλο1!D236=0,0,IF(Φύλλο1!D236=1,"ΑΙΓΙΑΛΕΙΑΣ",IF(Φύλλο1!D236=2,"ΔΥΤΙΚΗΣ ΑΧΑΪΑΣ",IF(Φύλλο1!D236=3,"ΕΡΥΜΑΝΘΟΥ",IF(Φύλλο1!D236=4,"ΚΑΛΑΒΡΥΤΩΝ",IF(Φύλλο1!D236=5,"ΠΑΤΡΕΩN",error))))))</f>
        <v>0</v>
      </c>
      <c r="X16" s="18">
        <f>IF(Φύλλο1!E236=1,5,0)</f>
        <v>0</v>
      </c>
      <c r="Y16" s="18">
        <f>IF(Φύλλο1!F236=0,0,IF(Φύλλο1!F236=1,"ΑΙΓΙΑΛΕΙΑΣ",IF(Φύλλο1!F236=2,"ΔΥΤΙΚΗΣ ΑΧΑΪΑΣ",IF(Φύλλο1!F236=3,"ΕΡΥΜΑΝΘΟΥ",IF(Φύλλο1!F236=4,"ΚΑΛΑΒΡΥΤΩΝ",IF(Φύλλο1!F236=5,"ΠΑΤΡΕΩN",error))))))</f>
        <v>0</v>
      </c>
      <c r="Z16" s="19">
        <f>AL16+L16+M16+R16+U16</f>
        <v>39.625</v>
      </c>
      <c r="AA16" s="18">
        <f>Z16 + IF(O16="ΠΑΤΡΕΩN",4,0) + IF(Q16="ΠΑΤΡΕΩN",10,0) + IF(T16="ΠΑΤΡΕΩN",S16,0) + IF(W16="ΠΑΤΡΕΩN",V16,0) + IF(Y16="ΠΑΤΡΕΩN",X16,0)</f>
        <v>53.625</v>
      </c>
      <c r="AB16" s="18">
        <f>Z16 + IF(O16="ΑΙΓΙΑΛΕΙΑΣ",4,0) + IF(Q16="ΑΙΓΙΑΛΕΙΑΣ",10,0) + IF(T16="ΑΙΓΙΑΛΕΙΑΣ",S16,0) + IF(W16="ΑΙΓΙΑΛΕΙΑΣ",V16,0) + IF(Y16="ΑΙΓΙΑΛΕΙΑΣ",X16,0)</f>
        <v>39.625</v>
      </c>
      <c r="AC16" s="18">
        <f>Z16 + IF(O16="ΔΥΤΙΚΗΣ ΑΧΑΪΑΣ",4,0) + IF(Q16="ΔΥΤΙΚΗΣ ΑΧΑΪΑΣ",10,0) + IF(T16="ΔΥΤΙΚΗΣ ΑΧΑΪΑΣ",S16,0) + IF(W16="ΔΥΤΙΚΗΣ ΑΧΑΪΑΣ",V16,0) + IF(Y16="ΔΥΤΙΚΗΣ ΑΧΑΪΑΣ",X16,0)</f>
        <v>39.625</v>
      </c>
      <c r="AD16" s="18">
        <f>Z16 + IF(O16="ΕΡΥΜΑΝΘΟΥ",4,0) + IF(Q16="ΕΡΥΜΑΝΘΟΥ",10,0) + IF(T16="ΕΡΥΜΑΝΘΟΥ",S16,0) + IF(W16="ΕΡΥΜΑΝΘΟΥ",V16,0) + IF(Y16="ΕΡΥΜΑΝΘΟΥ",X16,0)</f>
        <v>39.625</v>
      </c>
      <c r="AE16" s="18">
        <f>Z16 + IF(O16="ΚΑΛΑΒΡΥΤΩΝ",4,0) + IF(Q16="ΚΑΛΑΒΡΥΤΩΝ",10,0) + IF(T16="ΚΑΛΑΒΡΥΤΩΝ",S16,0) + IF(W16="ΚΑΛΑΒΡΥΤΩΝ",V16,0) + IF(Y16="ΚΑΛΑΒΡΥΤΩΝ",X16,0)</f>
        <v>39.625</v>
      </c>
      <c r="AF16" s="18" t="str">
        <f>IF(Φύλλο1!AN236=1,"ΝΑΙ","ΌΧΙ")</f>
        <v>ΌΧΙ</v>
      </c>
      <c r="AG16" s="45" t="s">
        <v>1350</v>
      </c>
      <c r="AH16" s="43"/>
      <c r="AI16" s="27">
        <f>H16</f>
        <v>19</v>
      </c>
      <c r="AJ16" s="41">
        <f>IF(J16&gt;14,I16+1,I16)</f>
        <v>9</v>
      </c>
      <c r="AK16" s="41">
        <f>AI16+AJ16/12</f>
        <v>19.75</v>
      </c>
      <c r="AL16" s="41">
        <f>ROUNDUP((IF(AK16&gt;20,(AK16-20)*2+10+15,(IF(AK16&gt;10,(AK16-10)*1.5+10,AK16*1)))),3)</f>
        <v>24.625</v>
      </c>
      <c r="AM16" s="28"/>
      <c r="AN16" s="42" t="s">
        <v>1349</v>
      </c>
    </row>
    <row r="17" spans="1:44" s="12" customFormat="1">
      <c r="A17" s="39">
        <v>25</v>
      </c>
      <c r="B17" s="45" t="str">
        <f>Φύλλο1!BE101</f>
        <v>ΚΩΣΤΟΥΛΙΑ</v>
      </c>
      <c r="C17" s="45" t="str">
        <f>Φύλλο1!BD101</f>
        <v>ΜΕΛΠΟΜΕΝΗ</v>
      </c>
      <c r="D17" s="45" t="str">
        <f>Φύλλο1!BF101</f>
        <v>ΔΗΜΗΤΡΙΟΣ</v>
      </c>
      <c r="E17" s="45" t="s">
        <v>1258</v>
      </c>
      <c r="F17" s="45">
        <f>Φύλλο1!BC101</f>
        <v>615345</v>
      </c>
      <c r="G17" s="45" t="str">
        <f>Φύλλο1!BK101</f>
        <v>ΠΕ60</v>
      </c>
      <c r="H17" s="45">
        <f>Φύλλο1!BH101</f>
        <v>14</v>
      </c>
      <c r="I17" s="45">
        <f>Φύλλο1!BI101</f>
        <v>2</v>
      </c>
      <c r="J17" s="45">
        <f>Φύλλο1!BJ101</f>
        <v>27</v>
      </c>
      <c r="K17" s="45">
        <f>IF(H17&lt;=10,H17+TRUNC((IF(J17&gt;15,(I17+1)/12,I17/12)),3),(IF(AND((H17&gt;10),(H17&lt;=20)),10+(H17-10)*1.5+TRUNC((1.5*(IF(J17&gt;15,(I17+1)/12,I17/12))),3),25+(H17-20)*2+TRUNC((2*(IF(J17&gt;15,(I17+1)/12,I17/12))),3))))</f>
        <v>16.375</v>
      </c>
      <c r="L17" s="45">
        <f>IF(Φύλλο1!AH101=0,0,IF(Φύλλο1!AH101=1,4,IF(Φύλλο1!AH101=2,4,IF(Φύλλο1!AH101=3,4,IF(Φύλλο1!AH101=4,12,IF(Φύλλο1!AH101=5,6,"error"))))))</f>
        <v>4</v>
      </c>
      <c r="M17" s="45">
        <f>IF(Φύλλο1!AI101=0,0,IF(Φύλλο1!AI101=1,5,IF(Φύλλο1!AI101=2,11,IF(Φύλλο1!AI101=3,19,IF(Φύλλο1!AI101=4,29,19+(Φύλλο1!AI101-3)*10)))))</f>
        <v>19</v>
      </c>
      <c r="N17" s="45">
        <f>IF(Φύλλο1!AK101 = 0,0,4)</f>
        <v>4</v>
      </c>
      <c r="O17" s="45" t="str">
        <f>IF(Φύλλο1!AK101=0,0,IF(Φύλλο1!AK101=1,"ΑΙΓΙΑΛΕΙΑΣ",IF(Φύλλο1!AK101=2,"ΔΥΤΙΚΗΣ ΑΧΑΪΑΣ",IF(Φύλλο1!AK101=3,"ΕΡΥΜΑΝΘΟΥ",IF(Φύλλο1!AK101=4,"ΚΑΛΑΒΡΥΤΩΝ",IF(Φύλλο1!AK101=5,"ΠΑΤΡΕΩN",error))))))</f>
        <v>ΠΑΤΡΕΩN</v>
      </c>
      <c r="P17" s="45">
        <f>IF(Φύλλο1!AL101 = 0,0,10)</f>
        <v>10</v>
      </c>
      <c r="Q17" s="45" t="str">
        <f>IF(Φύλλο1!AL101=0,0,IF(Φύλλο1!AL101=1,"ΑΙΓΙΑΛΕΙΑΣ",IF(Φύλλο1!AL101=2,"ΔΥΤΙΚΗΣ ΑΧΑΪΑΣ",IF(Φύλλο1!AL101=3,"ΕΡΥΜΑΝΘΟΥ",IF(Φύλλο1!AL101=4,"ΚΑΛΑΒΡΥΤΩΝ",IF(Φύλλο1!AL101=5,"ΠΑΤΡΕΩN",error))))))</f>
        <v>ΠΑΤΡΕΩN</v>
      </c>
      <c r="R17" s="45">
        <f>IF(Φύλλο1!G101 = 1,3,0)</f>
        <v>0</v>
      </c>
      <c r="S17" s="18">
        <f>IF(Φύλλο1!H101 = 1,2,0)</f>
        <v>0</v>
      </c>
      <c r="T17" s="45">
        <f>IF(Φύλλο1!I101=0,0,IF(Φύλλο1!I101=1,"ΑΙΓΙΑΛΕΙΑΣ",IF(Φύλλο1!I101=2,"ΔΥΤΙΚΗΣ ΑΧΑΪΑΣ",IF(Φύλλο1!I101=3,"ΕΡΥΜΑΝΘΟΥ",IF(Φύλλο1!I101=4,"ΚΑΛΑΒΡΥΤΩΝ",IF(Φύλλο1!I101=5,"ΠΑΤΡΕΩN",error))))))</f>
        <v>0</v>
      </c>
      <c r="U17" s="45">
        <f>IF(Φύλλο1!B101=1,5,IF(Φύλλο1!B101=2,20,IF(Φύλλο1!B101=3,30,0)))</f>
        <v>0</v>
      </c>
      <c r="V17" s="45">
        <f>IF(Φύλλο1!C101=1,1,IF(Φύλλο1!C101=2,3,0))</f>
        <v>0</v>
      </c>
      <c r="W17" s="45">
        <f>IF(Φύλλο1!D101=0,0,IF(Φύλλο1!D101=1,"ΑΙΓΙΑΛΕΙΑΣ",IF(Φύλλο1!D101=2,"ΔΥΤΙΚΗΣ ΑΧΑΪΑΣ",IF(Φύλλο1!D101=3,"ΕΡΥΜΑΝΘΟΥ",IF(Φύλλο1!D101=4,"ΚΑΛΑΒΡΥΤΩΝ",IF(Φύλλο1!D101=5,"ΠΑΤΡΕΩN",error))))))</f>
        <v>0</v>
      </c>
      <c r="X17" s="45">
        <f>IF(Φύλλο1!E101=1,5,0)</f>
        <v>0</v>
      </c>
      <c r="Y17" s="45">
        <f>IF(Φύλλο1!F101=0,0,IF(Φύλλο1!F101=1,"ΑΙΓΙΑΛΕΙΑΣ",IF(Φύλλο1!F101=2,"ΔΥΤΙΚΗΣ ΑΧΑΪΑΣ",IF(Φύλλο1!F101=3,"ΕΡΥΜΑΝΘΟΥ",IF(Φύλλο1!F101=4,"ΚΑΛΑΒΡΥΤΩΝ",IF(Φύλλο1!F101=5,"ΠΑΤΡΕΩN",error))))))</f>
        <v>0</v>
      </c>
      <c r="Z17" s="19">
        <f>AL17+L17+M17+R17+U17</f>
        <v>39.375</v>
      </c>
      <c r="AA17" s="18">
        <f>Z17 + IF(O17="ΠΑΤΡΕΩN",4,0) + IF(Q17="ΠΑΤΡΕΩN",10,0) + IF(T17="ΠΑΤΡΕΩN",S17,0) + IF(W17="ΠΑΤΡΕΩN",V17,0) + IF(Y17="ΠΑΤΡΕΩN",X17,0)</f>
        <v>53.375</v>
      </c>
      <c r="AB17" s="18">
        <f>Z17 + IF(O17="ΑΙΓΙΑΛΕΙΑΣ",4,0) + IF(Q17="ΑΙΓΙΑΛΕΙΑΣ",10,0) + IF(T17="ΑΙΓΙΑΛΕΙΑΣ",S17,0) + IF(W17="ΑΙΓΙΑΛΕΙΑΣ",V17,0) + IF(Y17="ΑΙΓΙΑΛΕΙΑΣ",X17,0)</f>
        <v>39.375</v>
      </c>
      <c r="AC17" s="18">
        <f>Z17 + IF(O17="ΔΥΤΙΚΗΣ ΑΧΑΪΑΣ",4,0) + IF(Q17="ΔΥΤΙΚΗΣ ΑΧΑΪΑΣ",10,0) + IF(T17="ΔΥΤΙΚΗΣ ΑΧΑΪΑΣ",S17,0) + IF(W17="ΔΥΤΙΚΗΣ ΑΧΑΪΑΣ",V17,0) + IF(Y17="ΔΥΤΙΚΗΣ ΑΧΑΪΑΣ",X17,0)</f>
        <v>39.375</v>
      </c>
      <c r="AD17" s="18">
        <f>Z17 + IF(O17="ΕΡΥΜΑΝΘΟΥ",4,0) + IF(Q17="ΕΡΥΜΑΝΘΟΥ",10,0) + IF(T17="ΕΡΥΜΑΝΘΟΥ",S17,0) + IF(W17="ΕΡΥΜΑΝΘΟΥ",V17,0) + IF(Y17="ΕΡΥΜΑΝΘΟΥ",X17,0)</f>
        <v>39.375</v>
      </c>
      <c r="AE17" s="18">
        <f>Z17 + IF(O17="ΚΑΛΑΒΡΥΤΩΝ",4,0) + IF(Q17="ΚΑΛΑΒΡΥΤΩΝ",10,0) + IF(T17="ΚΑΛΑΒΡΥΤΩΝ",S17,0) + IF(W17="ΚΑΛΑΒΡΥΤΩΝ",V17,0) + IF(Y17="ΚΑΛΑΒΡΥΤΩΝ",X17,0)</f>
        <v>39.375</v>
      </c>
      <c r="AF17" s="45" t="str">
        <f>IF(Φύλλο1!AN101=1,"ΝΑΙ","ΌΧΙ")</f>
        <v>ΌΧΙ</v>
      </c>
      <c r="AG17" s="40" t="s">
        <v>1286</v>
      </c>
      <c r="AH17" s="43"/>
      <c r="AI17" s="27">
        <f>H17</f>
        <v>14</v>
      </c>
      <c r="AJ17" s="41">
        <f>IF(J17&gt;14,I17+1,I17)</f>
        <v>3</v>
      </c>
      <c r="AK17" s="41">
        <f>AI17+AJ17/12</f>
        <v>14.25</v>
      </c>
      <c r="AL17" s="41">
        <f>ROUNDUP((IF(AK17&gt;20,(AK17-20)*2+10+15,(IF(AK17&gt;10,(AK17-10)*1.5+10,AK17*1)))),3)</f>
        <v>16.375</v>
      </c>
      <c r="AM17" s="28"/>
      <c r="AN17" s="42" t="s">
        <v>1349</v>
      </c>
    </row>
    <row r="18" spans="1:44" s="12" customFormat="1">
      <c r="A18" s="44">
        <v>30</v>
      </c>
      <c r="B18" s="18" t="str">
        <f>Φύλλο1!BE335</f>
        <v>ΚΑΤΑΡΑΧΙΑ</v>
      </c>
      <c r="C18" s="18" t="str">
        <f>Φύλλο1!BD335</f>
        <v>ΜΑΡΙΑ</v>
      </c>
      <c r="D18" s="18" t="str">
        <f>Φύλλο1!BF335</f>
        <v>ΓΕΩΡΓΙΟΣ</v>
      </c>
      <c r="E18" s="15" t="s">
        <v>1269</v>
      </c>
      <c r="F18" s="18">
        <f>Φύλλο1!BC335</f>
        <v>615605</v>
      </c>
      <c r="G18" s="18" t="str">
        <f>Φύλλο1!BK335</f>
        <v>ΠΕ60</v>
      </c>
      <c r="H18" s="18">
        <f>Φύλλο1!BH335</f>
        <v>13</v>
      </c>
      <c r="I18" s="18">
        <f>Φύλλο1!BI335</f>
        <v>5</v>
      </c>
      <c r="J18" s="18">
        <f>Φύλλο1!BJ335</f>
        <v>14</v>
      </c>
      <c r="K18" s="18">
        <f>IF(H18&lt;=10,H18+TRUNC((IF(J18&gt;15,(I18+1)/12,I18/12)),3),(IF(AND((H18&gt;10),(H18&lt;=20)),10+(H18-10)*1.5+TRUNC((1.5*(IF(J18&gt;15,(I18+1)/12,I18/12))),3),25+(H18-20)*2+TRUNC((2*(IF(J18&gt;15,(I18+1)/12,I18/12))),3))))</f>
        <v>15.125</v>
      </c>
      <c r="L18" s="18">
        <f>IF(Φύλλο1!AH335=0,0,IF(Φύλλο1!AH335=1,4,IF(Φύλλο1!AH335=2,4,IF(Φύλλο1!AH335=3,4,IF(Φύλλο1!AH335=4,12,IF(Φύλλο1!AH335=5,6,"error"))))))</f>
        <v>4</v>
      </c>
      <c r="M18" s="18">
        <f>IF(Φύλλο1!AI335=0,0,IF(Φύλλο1!AI335=1,5,IF(Φύλλο1!AI335=2,11,IF(Φύλλο1!AI335=3,19,IF(Φύλλο1!AI335=4,29,19+(Φύλλο1!AI335-3)*10)))))</f>
        <v>19</v>
      </c>
      <c r="N18" s="18">
        <f>IF(Φύλλο1!AK335 = 0,0,4)</f>
        <v>4</v>
      </c>
      <c r="O18" s="18" t="str">
        <f>IF(Φύλλο1!AK335=0,0,IF(Φύλλο1!AK335=1,"ΑΙΓΙΑΛΕΙΑΣ",IF(Φύλλο1!AK335=2,"ΔΥΤΙΚΗΣ ΑΧΑΪΑΣ",IF(Φύλλο1!AK335=3,"ΕΡΥΜΑΝΘΟΥ",IF(Φύλλο1!AK335=4,"ΚΑΛΑΒΡΥΤΩΝ",IF(Φύλλο1!AK335=5,"ΠΑΤΡΕΩN",error))))))</f>
        <v>ΠΑΤΡΕΩN</v>
      </c>
      <c r="P18" s="48">
        <v>10</v>
      </c>
      <c r="Q18" s="49" t="str">
        <f>IF(Φύλλο1!AL165=0,0,IF(Φύλλο1!AL165=1,"ΑΙΓΙΑΛΕΙΑΣ",IF(Φύλλο1!AL165=2,"ΔΥΤΙΚΗΣ ΑΧΑΪΑΣ",IF(Φύλλο1!AL165=3,"ΕΡΥΜΑΝΘΟΥ",IF(Φύλλο1!AL165=4,"ΚΑΛΑΒΡΥΤΩΝ",IF(Φύλλο1!AL165=5,"ΠΑΤΡΕΩN",error))))))</f>
        <v>ΠΑΤΡΕΩN</v>
      </c>
      <c r="R18" s="18">
        <f>IF(Φύλλο1!G335 = 1,3,0)</f>
        <v>0</v>
      </c>
      <c r="S18" s="18">
        <f>IF(Φύλλο1!H335 = 1,2,0)</f>
        <v>0</v>
      </c>
      <c r="T18" s="18">
        <f>IF(Φύλλο1!I335=0,0,IF(Φύλλο1!I335=1,"ΑΙΓΙΑΛΕΙΑΣ",IF(Φύλλο1!I335=2,"ΔΥΤΙΚΗΣ ΑΧΑΪΑΣ",IF(Φύλλο1!I335=3,"ΕΡΥΜΑΝΘΟΥ",IF(Φύλλο1!I335=4,"ΚΑΛΑΒΡΥΤΩΝ",IF(Φύλλο1!I335=5,"ΠΑΤΡΕΩN",error))))))</f>
        <v>0</v>
      </c>
      <c r="U18" s="18">
        <f>IF(Φύλλο1!B335=1,5,IF(Φύλλο1!B335=2,20,IF(Φύλλο1!B335=3,30,0)))</f>
        <v>0</v>
      </c>
      <c r="V18" s="18">
        <f>IF(Φύλλο1!C335=1,1,IF(Φύλλο1!C335=2,3,0))</f>
        <v>0</v>
      </c>
      <c r="W18" s="18">
        <f>IF(Φύλλο1!D335=0,0,IF(Φύλλο1!D335=1,"ΑΙΓΙΑΛΕΙΑΣ",IF(Φύλλο1!D335=2,"ΔΥΤΙΚΗΣ ΑΧΑΪΑΣ",IF(Φύλλο1!D335=3,"ΕΡΥΜΑΝΘΟΥ",IF(Φύλλο1!D335=4,"ΚΑΛΑΒΡΥΤΩΝ",IF(Φύλλο1!D335=5,"ΠΑΤΡΕΩN",error))))))</f>
        <v>0</v>
      </c>
      <c r="X18" s="18">
        <f>IF(Φύλλο1!E335=1,5,0)</f>
        <v>0</v>
      </c>
      <c r="Y18" s="18">
        <f>IF(Φύλλο1!F335=0,0,IF(Φύλλο1!F335=1,"ΑΙΓΙΑΛΕΙΑΣ",IF(Φύλλο1!F335=2,"ΔΥΤΙΚΗΣ ΑΧΑΪΑΣ",IF(Φύλλο1!F335=3,"ΕΡΥΜΑΝΘΟΥ",IF(Φύλλο1!F335=4,"ΚΑΛΑΒΡΥΤΩΝ",IF(Φύλλο1!F335=5,"ΠΑΤΡΕΩN",error))))))</f>
        <v>0</v>
      </c>
      <c r="Z18" s="19">
        <f>AL18+L18+M18+R18+U18</f>
        <v>38.125</v>
      </c>
      <c r="AA18" s="18">
        <f>Z18 + IF(O18="ΠΑΤΡΕΩN",4,0) + IF(Q18="ΠΑΤΡΕΩN",10,0) + IF(T18="ΠΑΤΡΕΩN",S18,0) + IF(W18="ΠΑΤΡΕΩN",V18,0) + IF(Y18="ΠΑΤΡΕΩN",X18,0)</f>
        <v>52.125</v>
      </c>
      <c r="AB18" s="18">
        <f>Z18 + IF(O18="ΑΙΓΙΑΛΕΙΑΣ",4,0) + IF(Q18="ΑΙΓΙΑΛΕΙΑΣ",10,0) + IF(T18="ΑΙΓΙΑΛΕΙΑΣ",S18,0) + IF(W18="ΑΙΓΙΑΛΕΙΑΣ",V18,0) + IF(Y18="ΑΙΓΙΑΛΕΙΑΣ",X18,0)</f>
        <v>38.125</v>
      </c>
      <c r="AC18" s="18">
        <f>Z18 + IF(O18="ΔΥΤΙΚΗΣ ΑΧΑΪΑΣ",4,0) + IF(Q18="ΔΥΤΙΚΗΣ ΑΧΑΪΑΣ",10,0) + IF(T18="ΔΥΤΙΚΗΣ ΑΧΑΪΑΣ",S18,0) + IF(W18="ΔΥΤΙΚΗΣ ΑΧΑΪΑΣ",V18,0) + IF(Y18="ΔΥΤΙΚΗΣ ΑΧΑΪΑΣ",X18,0)</f>
        <v>38.125</v>
      </c>
      <c r="AD18" s="18">
        <f>Z18 + IF(O18="ΕΡΥΜΑΝΘΟΥ",4,0) + IF(Q18="ΕΡΥΜΑΝΘΟΥ",10,0) + IF(T18="ΕΡΥΜΑΝΘΟΥ",S18,0) + IF(W18="ΕΡΥΜΑΝΘΟΥ",V18,0) + IF(Y18="ΕΡΥΜΑΝΘΟΥ",X18,0)</f>
        <v>38.125</v>
      </c>
      <c r="AE18" s="18">
        <f>Z18 + IF(O18="ΚΑΛΑΒΡΥΤΩΝ",4,0) + IF(Q18="ΚΑΛΑΒΡΥΤΩΝ",10,0) + IF(T18="ΚΑΛΑΒΡΥΤΩΝ",S18,0) + IF(W18="ΚΑΛΑΒΡΥΤΩΝ",V18,0) + IF(Y18="ΚΑΛΑΒΡΥΤΩΝ",X18,0)</f>
        <v>38.125</v>
      </c>
      <c r="AF18" s="18" t="str">
        <f>IF(Φύλλο1!AN335=1,"ΝΑΙ","ΌΧΙ")</f>
        <v>ΌΧΙ</v>
      </c>
      <c r="AG18" s="40" t="s">
        <v>1287</v>
      </c>
      <c r="AH18" s="43"/>
      <c r="AI18" s="27">
        <f>H18</f>
        <v>13</v>
      </c>
      <c r="AJ18" s="41">
        <f>IF(J18&gt;14,I18+1,I18)</f>
        <v>5</v>
      </c>
      <c r="AK18" s="41">
        <f>AI18+AJ18/12</f>
        <v>13.416666666666666</v>
      </c>
      <c r="AL18" s="41">
        <f>ROUNDUP((IF(AK18&gt;20,(AK18-20)*2+10+15,(IF(AK18&gt;10,(AK18-10)*1.5+10,AK18*1)))),3)</f>
        <v>15.125</v>
      </c>
      <c r="AM18" s="28"/>
      <c r="AN18" s="42" t="s">
        <v>1349</v>
      </c>
    </row>
    <row r="19" spans="1:44" s="12" customFormat="1">
      <c r="A19" s="44">
        <v>9</v>
      </c>
      <c r="B19" s="18" t="str">
        <f>Φύλλο1!BE38</f>
        <v>ΜΟΥΛΑ</v>
      </c>
      <c r="C19" s="18" t="str">
        <f>Φύλλο1!BD38</f>
        <v>ΒΙΡΓΙΝΙΑ</v>
      </c>
      <c r="D19" s="18" t="str">
        <f>Φύλλο1!BF38</f>
        <v>ΒΑΣΙΛΕΙΟΣ</v>
      </c>
      <c r="E19" s="18" t="str">
        <f>Φύλλο1!BG38</f>
        <v>42ο ΝΗΠΙΑΓΩΓΕΙΟ ΠΑΤΡΩΝ</v>
      </c>
      <c r="F19" s="18">
        <f>Φύλλο1!BC38</f>
        <v>611321</v>
      </c>
      <c r="G19" s="18" t="str">
        <f>Φύλλο1!BK38</f>
        <v>ΠΕ60</v>
      </c>
      <c r="H19" s="18">
        <f>Φύλλο1!BH38</f>
        <v>15</v>
      </c>
      <c r="I19" s="18">
        <f>Φύλλο1!BI38</f>
        <v>11</v>
      </c>
      <c r="J19" s="18">
        <f>Φύλλο1!BJ38</f>
        <v>4</v>
      </c>
      <c r="K19" s="18">
        <f>IF(H19&lt;=10,H19+TRUNC((IF(J19&gt;15,(I19+1)/12,I19/12)),3),(IF(AND((H19&gt;10),(H19&lt;=20)),10+(H19-10)*1.5+TRUNC((1.5*(IF(J19&gt;15,(I19+1)/12,I19/12))),3),25+(H19-20)*2+TRUNC((2*(IF(J19&gt;15,(I19+1)/12,I19/12))),3))))</f>
        <v>18.875</v>
      </c>
      <c r="L19" s="18">
        <f>IF(Φύλλο1!AH38=0,0,IF(Φύλλο1!AH38=1,4,IF(Φύλλο1!AH38=2,4,IF(Φύλλο1!AH38=3,4,IF(Φύλλο1!AH38=4,12,IF(Φύλλο1!AH38=5,6,"error"))))))</f>
        <v>4</v>
      </c>
      <c r="M19" s="18">
        <f>IF(Φύλλο1!AI38=0,0,IF(Φύλλο1!AI38=1,5,IF(Φύλλο1!AI38=2,11,IF(Φύλλο1!AI38=3,19,IF(Φύλλο1!AI38=4,29,19+(Φύλλο1!AI38-3)*10)))))</f>
        <v>5</v>
      </c>
      <c r="N19" s="18">
        <f>IF(Φύλλο1!AK38 = 0,0,4)</f>
        <v>4</v>
      </c>
      <c r="O19" s="18" t="str">
        <f>IF(Φύλλο1!AK38=0,0,IF(Φύλλο1!AK38=1,"ΑΙΓΙΑΛΕΙΑΣ",IF(Φύλλο1!AK38=2,"ΔΥΤΙΚΗΣ ΑΧΑΪΑΣ",IF(Φύλλο1!AK38=3,"ΕΡΥΜΑΝΘΟΥ",IF(Φύλλο1!AK38=4,"ΚΑΛΑΒΡΥΤΩΝ",IF(Φύλλο1!AK38=5,"ΠΑΤΡΕΩN",error))))))</f>
        <v>ΠΑΤΡΕΩN</v>
      </c>
      <c r="P19" s="18">
        <f>IF(Φύλλο1!AL38 = 0,0,10)</f>
        <v>0</v>
      </c>
      <c r="Q19" s="18">
        <f>IF(Φύλλο1!AL38=0,0,IF(Φύλλο1!AL38=1,"ΑΙΓΙΑΛΕΙΑΣ",IF(Φύλλο1!AL38=2,"ΔΥΤΙΚΗΣ ΑΧΑΪΑΣ",IF(Φύλλο1!AL38=3,"ΕΡΥΜΑΝΘΟΥ",IF(Φύλλο1!AL38=4,"ΚΑΛΑΒΡΥΤΩΝ",IF(Φύλλο1!AL38=5,"ΠΑΤΡΕΩN",error))))))</f>
        <v>0</v>
      </c>
      <c r="R19" s="18">
        <f>IF(Φύλλο1!G38 = 1,3,0)</f>
        <v>0</v>
      </c>
      <c r="S19" s="18">
        <f>IF(Φύλλο1!H38 = 1,2,0)</f>
        <v>0</v>
      </c>
      <c r="T19" s="18">
        <f>IF(Φύλλο1!I38=0,0,IF(Φύλλο1!I38=1,"ΑΙΓΙΑΛΕΙΑΣ",IF(Φύλλο1!I38=2,"ΔΥΤΙΚΗΣ ΑΧΑΪΑΣ",IF(Φύλλο1!I38=3,"ΕΡΥΜΑΝΘΟΥ",IF(Φύλλο1!I38=4,"ΚΑΛΑΒΡΥΤΩΝ",IF(Φύλλο1!I38=5,"ΠΑΤΡΕΩN",error))))))</f>
        <v>0</v>
      </c>
      <c r="U19" s="18">
        <f>IF(Φύλλο1!B38=1,5,IF(Φύλλο1!B38=2,20,IF(Φύλλο1!B38=3,30,0)))</f>
        <v>20</v>
      </c>
      <c r="V19" s="18">
        <f>IF(Φύλλο1!C38=1,1,IF(Φύλλο1!C38=2,3,0))</f>
        <v>0</v>
      </c>
      <c r="W19" s="18">
        <f>IF(Φύλλο1!D38=0,0,IF(Φύλλο1!D38=1,"ΑΙΓΙΑΛΕΙΑΣ",IF(Φύλλο1!D38=2,"ΔΥΤΙΚΗΣ ΑΧΑΪΑΣ",IF(Φύλλο1!D38=3,"ΕΡΥΜΑΝΘΟΥ",IF(Φύλλο1!D38=4,"ΚΑΛΑΒΡΥΤΩΝ",IF(Φύλλο1!D38=5,"ΠΑΤΡΕΩN",error))))))</f>
        <v>0</v>
      </c>
      <c r="X19" s="18">
        <f>IF(Φύλλο1!E38=1,5,0)</f>
        <v>0</v>
      </c>
      <c r="Y19" s="18">
        <f>IF(Φύλλο1!F38=0,0,IF(Φύλλο1!F38=1,"ΑΙΓΙΑΛΕΙΑΣ",IF(Φύλλο1!F38=2,"ΔΥΤΙΚΗΣ ΑΧΑΪΑΣ",IF(Φύλλο1!F38=3,"ΕΡΥΜΑΝΘΟΥ",IF(Φύλλο1!F38=4,"ΚΑΛΑΒΡΥΤΩΝ",IF(Φύλλο1!F38=5,"ΠΑΤΡΕΩN",error))))))</f>
        <v>0</v>
      </c>
      <c r="Z19" s="19">
        <f>AL19+L19+M19+R19+U19</f>
        <v>47.875</v>
      </c>
      <c r="AA19" s="18">
        <f>Z19 + IF(O19="ΠΑΤΡΕΩN",4,0) + IF(Q19="ΠΑΤΡΕΩN",10,0) + IF(T19="ΠΑΤΡΕΩN",S19,0) + IF(W19="ΠΑΤΡΕΩN",V19,0) + IF(Y19="ΠΑΤΡΕΩN",X19,0)</f>
        <v>51.875</v>
      </c>
      <c r="AB19" s="18">
        <f>Z19 + IF(O19="ΑΙΓΙΑΛΕΙΑΣ",4,0) + IF(Q19="ΑΙΓΙΑΛΕΙΑΣ",10,0) + IF(T19="ΑΙΓΙΑΛΕΙΑΣ",S19,0) + IF(W19="ΑΙΓΙΑΛΕΙΑΣ",V19,0) + IF(Y19="ΑΙΓΙΑΛΕΙΑΣ",X19,0)</f>
        <v>47.875</v>
      </c>
      <c r="AC19" s="18">
        <f>Z19 + IF(O19="ΔΥΤΙΚΗΣ ΑΧΑΪΑΣ",4,0) + IF(Q19="ΔΥΤΙΚΗΣ ΑΧΑΪΑΣ",10,0) + IF(T19="ΔΥΤΙΚΗΣ ΑΧΑΪΑΣ",S19,0) + IF(W19="ΔΥΤΙΚΗΣ ΑΧΑΪΑΣ",V19,0) + IF(Y19="ΔΥΤΙΚΗΣ ΑΧΑΪΑΣ",X19,0)</f>
        <v>47.875</v>
      </c>
      <c r="AD19" s="18">
        <f>Z19 + IF(O19="ΕΡΥΜΑΝΘΟΥ",4,0) + IF(Q19="ΕΡΥΜΑΝΘΟΥ",10,0) + IF(T19="ΕΡΥΜΑΝΘΟΥ",S19,0) + IF(W19="ΕΡΥΜΑΝΘΟΥ",V19,0) + IF(Y19="ΕΡΥΜΑΝΘΟΥ",X19,0)</f>
        <v>47.875</v>
      </c>
      <c r="AE19" s="18">
        <f>Z19 + IF(O19="ΚΑΛΑΒΡΥΤΩΝ",4,0) + IF(Q19="ΚΑΛΑΒΡΥΤΩΝ",10,0) + IF(T19="ΚΑΛΑΒΡΥΤΩΝ",S19,0) + IF(W19="ΚΑΛΑΒΡΥΤΩΝ",V19,0) + IF(Y19="ΚΑΛΑΒΡΥΤΩΝ",X19,0)</f>
        <v>47.875</v>
      </c>
      <c r="AF19" s="18" t="str">
        <f>IF(Φύλλο1!AN38=1,"ΝΑΙ","ΌΧΙ")</f>
        <v>ΝΑΙ</v>
      </c>
      <c r="AG19" s="40" t="s">
        <v>1288</v>
      </c>
      <c r="AH19" s="43"/>
      <c r="AI19" s="27">
        <f>H19</f>
        <v>15</v>
      </c>
      <c r="AJ19" s="41">
        <f>IF(J19&gt;14,I19+1,I19)</f>
        <v>11</v>
      </c>
      <c r="AK19" s="41">
        <f>AI19+AJ19/12</f>
        <v>15.916666666666666</v>
      </c>
      <c r="AL19" s="41">
        <f>ROUNDUP((IF(AK19&gt;20,(AK19-20)*2+10+15,(IF(AK19&gt;10,(AK19-10)*1.5+10,AK19*1)))),3)</f>
        <v>18.875</v>
      </c>
      <c r="AM19" s="28"/>
      <c r="AN19" s="42" t="s">
        <v>1349</v>
      </c>
    </row>
    <row r="20" spans="1:44" s="12" customFormat="1">
      <c r="A20" s="39">
        <v>31</v>
      </c>
      <c r="B20" s="18" t="str">
        <f>Φύλλο1!BE166</f>
        <v>ΚΑΣΠΙΡΗ</v>
      </c>
      <c r="C20" s="18" t="str">
        <f>Φύλλο1!BD166</f>
        <v>ΦΩΤΟΥΛΑ</v>
      </c>
      <c r="D20" s="18" t="str">
        <f>Φύλλο1!BF166</f>
        <v>ΔΗΜΗΤΡΙΟΣ</v>
      </c>
      <c r="E20" s="15" t="s">
        <v>1262</v>
      </c>
      <c r="F20" s="18">
        <f>Φύλλο1!BC166</f>
        <v>611836</v>
      </c>
      <c r="G20" s="18" t="str">
        <f>Φύλλο1!BK166</f>
        <v>ΠΕ60</v>
      </c>
      <c r="H20" s="18">
        <f>Φύλλο1!BH166</f>
        <v>13</v>
      </c>
      <c r="I20" s="18">
        <f>Φύλλο1!BI166</f>
        <v>3</v>
      </c>
      <c r="J20" s="18">
        <f>Φύλλο1!BJ166</f>
        <v>6</v>
      </c>
      <c r="K20" s="18">
        <f>IF(H20&lt;=10,H20+TRUNC((IF(J20&gt;15,(I20+1)/12,I20/12)),3),(IF(AND((H20&gt;10),(H20&lt;=20)),10+(H20-10)*1.5+TRUNC((1.5*(IF(J20&gt;15,(I20+1)/12,I20/12))),3),25+(H20-20)*2+TRUNC((2*(IF(J20&gt;15,(I20+1)/12,I20/12))),3))))</f>
        <v>14.875</v>
      </c>
      <c r="L20" s="18">
        <f>IF(Φύλλο1!AH166=0,0,IF(Φύλλο1!AH166=1,4,IF(Φύλλο1!AH166=2,4,IF(Φύλλο1!AH166=3,4,IF(Φύλλο1!AH166=4,12,IF(Φύλλο1!AH166=5,6,"error"))))))</f>
        <v>4</v>
      </c>
      <c r="M20" s="18">
        <f>IF(Φύλλο1!AI166=0,0,IF(Φύλλο1!AI166=1,5,IF(Φύλλο1!AI166=2,11,IF(Φύλλο1!AI166=3,19,IF(Φύλλο1!AI166=4,29,19+(Φύλλο1!AI166-3)*10)))))</f>
        <v>19</v>
      </c>
      <c r="N20" s="18">
        <f>IF(Φύλλο1!AK166 = 0,0,4)</f>
        <v>4</v>
      </c>
      <c r="O20" s="18" t="str">
        <f>IF(Φύλλο1!AK166=0,0,IF(Φύλλο1!AK166=1,"ΑΙΓΙΑΛΕΙΑΣ",IF(Φύλλο1!AK166=2,"ΔΥΤΙΚΗΣ ΑΧΑΪΑΣ",IF(Φύλλο1!AK166=3,"ΕΡΥΜΑΝΘΟΥ",IF(Φύλλο1!AK166=4,"ΚΑΛΑΒΡΥΤΩΝ",IF(Φύλλο1!AK166=5,"ΠΑΤΡΕΩN",error))))))</f>
        <v>ΠΑΤΡΕΩN</v>
      </c>
      <c r="P20" s="18">
        <f>IF(Φύλλο1!AL166 = 0,0,10)</f>
        <v>10</v>
      </c>
      <c r="Q20" s="18" t="str">
        <f>IF(Φύλλο1!AL166=0,0,IF(Φύλλο1!AL166=1,"ΑΙΓΙΑΛΕΙΑΣ",IF(Φύλλο1!AL166=2,"ΔΥΤΙΚΗΣ ΑΧΑΪΑΣ",IF(Φύλλο1!AL166=3,"ΕΡΥΜΑΝΘΟΥ",IF(Φύλλο1!AL166=4,"ΚΑΛΑΒΡΥΤΩΝ",IF(Φύλλο1!AL166=5,"ΠΑΤΡΕΩN",error))))))</f>
        <v>ΠΑΤΡΕΩN</v>
      </c>
      <c r="R20" s="18">
        <f>IF(Φύλλο1!G166 = 1,3,0)</f>
        <v>0</v>
      </c>
      <c r="S20" s="18">
        <f>IF(Φύλλο1!H166 = 1,2,0)</f>
        <v>0</v>
      </c>
      <c r="T20" s="18">
        <f>IF(Φύλλο1!I166=0,0,IF(Φύλλο1!I166=1,"ΑΙΓΙΑΛΕΙΑΣ",IF(Φύλλο1!I166=2,"ΔΥΤΙΚΗΣ ΑΧΑΪΑΣ",IF(Φύλλο1!I166=3,"ΕΡΥΜΑΝΘΟΥ",IF(Φύλλο1!I166=4,"ΚΑΛΑΒΡΥΤΩΝ",IF(Φύλλο1!I166=5,"ΠΑΤΡΕΩN",error))))))</f>
        <v>0</v>
      </c>
      <c r="U20" s="18">
        <f>IF(Φύλλο1!B166=1,5,IF(Φύλλο1!B166=2,20,IF(Φύλλο1!B166=3,30,0)))</f>
        <v>0</v>
      </c>
      <c r="V20" s="18">
        <f>IF(Φύλλο1!C166=1,1,IF(Φύλλο1!C166=2,3,0))</f>
        <v>0</v>
      </c>
      <c r="W20" s="18">
        <f>IF(Φύλλο1!D166=0,0,IF(Φύλλο1!D166=1,"ΑΙΓΙΑΛΕΙΑΣ",IF(Φύλλο1!D166=2,"ΔΥΤΙΚΗΣ ΑΧΑΪΑΣ",IF(Φύλλο1!D166=3,"ΕΡΥΜΑΝΘΟΥ",IF(Φύλλο1!D166=4,"ΚΑΛΑΒΡΥΤΩΝ",IF(Φύλλο1!D166=5,"ΠΑΤΡΕΩN",error))))))</f>
        <v>0</v>
      </c>
      <c r="X20" s="18">
        <f>IF(Φύλλο1!E166=1,5,0)</f>
        <v>0</v>
      </c>
      <c r="Y20" s="18">
        <f>IF(Φύλλο1!F166=0,0,IF(Φύλλο1!F166=1,"ΑΙΓΙΑΛΕΙΑΣ",IF(Φύλλο1!F166=2,"ΔΥΤΙΚΗΣ ΑΧΑΪΑΣ",IF(Φύλλο1!F166=3,"ΕΡΥΜΑΝΘΟΥ",IF(Φύλλο1!F166=4,"ΚΑΛΑΒΡΥΤΩΝ",IF(Φύλλο1!F166=5,"ΠΑΤΡΕΩN",error))))))</f>
        <v>0</v>
      </c>
      <c r="Z20" s="19">
        <f>AL20+L20+M20+R20+U20</f>
        <v>37.875</v>
      </c>
      <c r="AA20" s="18">
        <f>Z20 + IF(O20="ΠΑΤΡΕΩN",4,0) + IF(Q20="ΠΑΤΡΕΩN",10,0) + IF(T20="ΠΑΤΡΕΩN",S20,0) + IF(W20="ΠΑΤΡΕΩN",V20,0) + IF(Y20="ΠΑΤΡΕΩN",X20,0)</f>
        <v>51.875</v>
      </c>
      <c r="AB20" s="18">
        <f>Z20 + IF(O20="ΑΙΓΙΑΛΕΙΑΣ",4,0) + IF(Q20="ΑΙΓΙΑΛΕΙΑΣ",10,0) + IF(T20="ΑΙΓΙΑΛΕΙΑΣ",S20,0) + IF(W20="ΑΙΓΙΑΛΕΙΑΣ",V20,0) + IF(Y20="ΑΙΓΙΑΛΕΙΑΣ",X20,0)</f>
        <v>37.875</v>
      </c>
      <c r="AC20" s="18">
        <f>Z20 + IF(O20="ΔΥΤΙΚΗΣ ΑΧΑΪΑΣ",4,0) + IF(Q20="ΔΥΤΙΚΗΣ ΑΧΑΪΑΣ",10,0) + IF(T20="ΔΥΤΙΚΗΣ ΑΧΑΪΑΣ",S20,0) + IF(W20="ΔΥΤΙΚΗΣ ΑΧΑΪΑΣ",V20,0) + IF(Y20="ΔΥΤΙΚΗΣ ΑΧΑΪΑΣ",X20,0)</f>
        <v>37.875</v>
      </c>
      <c r="AD20" s="18">
        <f>Z20 + IF(O20="ΕΡΥΜΑΝΘΟΥ",4,0) + IF(Q20="ΕΡΥΜΑΝΘΟΥ",10,0) + IF(T20="ΕΡΥΜΑΝΘΟΥ",S20,0) + IF(W20="ΕΡΥΜΑΝΘΟΥ",V20,0) + IF(Y20="ΕΡΥΜΑΝΘΟΥ",X20,0)</f>
        <v>37.875</v>
      </c>
      <c r="AE20" s="18">
        <f>Z20 + IF(O20="ΚΑΛΑΒΡΥΤΩΝ",4,0) + IF(Q20="ΚΑΛΑΒΡΥΤΩΝ",10,0) + IF(T20="ΚΑΛΑΒΡΥΤΩΝ",S20,0) + IF(W20="ΚΑΛΑΒΡΥΤΩΝ",V20,0) + IF(Y20="ΚΑΛΑΒΡΥΤΩΝ",X20,0)</f>
        <v>37.875</v>
      </c>
      <c r="AF20" s="18" t="str">
        <f>IF(Φύλλο1!AN166=1,"ΝΑΙ","ΌΧΙ")</f>
        <v>ΌΧΙ</v>
      </c>
      <c r="AG20" s="45" t="s">
        <v>1350</v>
      </c>
      <c r="AH20" s="25"/>
      <c r="AI20" s="27">
        <f>H20</f>
        <v>13</v>
      </c>
      <c r="AJ20" s="41">
        <f>IF(J20&gt;14,I20+1,I20)</f>
        <v>3</v>
      </c>
      <c r="AK20" s="41">
        <f>AI20+AJ20/12</f>
        <v>13.25</v>
      </c>
      <c r="AL20" s="41">
        <f>ROUNDUP((IF(AK20&gt;20,(AK20-20)*2+10+15,(IF(AK20&gt;10,(AK20-10)*1.5+10,AK20*1)))),3)</f>
        <v>14.875</v>
      </c>
      <c r="AM20" s="28"/>
      <c r="AN20" s="42" t="s">
        <v>1349</v>
      </c>
    </row>
    <row r="21" spans="1:44" s="12" customFormat="1">
      <c r="A21" s="44">
        <v>33</v>
      </c>
      <c r="B21" s="18" t="str">
        <f>Φύλλο1!BE96</f>
        <v>ΚΑΛΟΓΕΡΑΤΟΥ</v>
      </c>
      <c r="C21" s="18" t="str">
        <f>Φύλλο1!BD96</f>
        <v>ΕΥΡΙΔΙΚΗ</v>
      </c>
      <c r="D21" s="18" t="str">
        <f>Φύλλο1!BF96</f>
        <v>ΙΩΑΝΝΗΣ</v>
      </c>
      <c r="E21" s="18" t="str">
        <f>Φύλλο1!BG96</f>
        <v>3ο ΝΗΠΙΑΓΩΓΕΙΟ ΑΙΓΙΟΥ</v>
      </c>
      <c r="F21" s="18">
        <f>Φύλλο1!BC96</f>
        <v>612747</v>
      </c>
      <c r="G21" s="18" t="str">
        <f>Φύλλο1!BK96</f>
        <v>ΠΕ60</v>
      </c>
      <c r="H21" s="18">
        <f>Φύλλο1!BH96</f>
        <v>12</v>
      </c>
      <c r="I21" s="18">
        <f>Φύλλο1!BI96</f>
        <v>11</v>
      </c>
      <c r="J21" s="18">
        <f>Φύλλο1!BJ96</f>
        <v>19</v>
      </c>
      <c r="K21" s="18">
        <f>IF(H21&lt;=10,H21+TRUNC((IF(J21&gt;15,(I21+1)/12,I21/12)),3),(IF(AND((H21&gt;10),(H21&lt;=20)),10+(H21-10)*1.5+TRUNC((1.5*(IF(J21&gt;15,(I21+1)/12,I21/12))),3),25+(H21-20)*2+TRUNC((2*(IF(J21&gt;15,(I21+1)/12,I21/12))),3))))</f>
        <v>14.5</v>
      </c>
      <c r="L21" s="18">
        <f>IF(Φύλλο1!AH96=0,0,IF(Φύλλο1!AH96=1,4,IF(Φύλλο1!AH96=2,4,IF(Φύλλο1!AH96=3,4,IF(Φύλλο1!AH96=4,12,IF(Φύλλο1!AH96=5,6,"error"))))))</f>
        <v>4</v>
      </c>
      <c r="M21" s="18">
        <f>IF(Φύλλο1!AI96=0,0,IF(Φύλλο1!AI96=1,5,IF(Φύλλο1!AI96=2,11,IF(Φύλλο1!AI96=3,19,IF(Φύλλο1!AI96=4,29,19+(Φύλλο1!AI96-3)*10)))))</f>
        <v>19</v>
      </c>
      <c r="N21" s="18">
        <f>IF(Φύλλο1!AK96 = 0,0,4)</f>
        <v>4</v>
      </c>
      <c r="O21" s="18" t="str">
        <f>IF(Φύλλο1!AK96=0,0,IF(Φύλλο1!AK96=1,"ΑΙΓΙΑΛΕΙΑΣ",IF(Φύλλο1!AK96=2,"ΔΥΤΙΚΗΣ ΑΧΑΪΑΣ",IF(Φύλλο1!AK96=3,"ΕΡΥΜΑΝΘΟΥ",IF(Φύλλο1!AK96=4,"ΚΑΛΑΒΡΥΤΩΝ",IF(Φύλλο1!AK96=5,"ΠΑΤΡΕΩN",error))))))</f>
        <v>ΠΑΤΡΕΩN</v>
      </c>
      <c r="P21" s="18">
        <f>IF(Φύλλο1!AL96 = 0,0,10)</f>
        <v>10</v>
      </c>
      <c r="Q21" s="18" t="str">
        <f>IF(Φύλλο1!AL96=0,0,IF(Φύλλο1!AL96=1,"ΑΙΓΙΑΛΕΙΑΣ",IF(Φύλλο1!AL96=2,"ΔΥΤΙΚΗΣ ΑΧΑΪΑΣ",IF(Φύλλο1!AL96=3,"ΕΡΥΜΑΝΘΟΥ",IF(Φύλλο1!AL96=4,"ΚΑΛΑΒΡΥΤΩΝ",IF(Φύλλο1!AL96=5,"ΠΑΤΡΕΩN",error))))))</f>
        <v>ΠΑΤΡΕΩN</v>
      </c>
      <c r="R21" s="18">
        <f>IF(Φύλλο1!G96 = 1,3,0)</f>
        <v>0</v>
      </c>
      <c r="S21" s="18">
        <f>IF(Φύλλο1!H96 = 1,2,0)</f>
        <v>2</v>
      </c>
      <c r="T21" s="18">
        <f>IF(Φύλλο1!I96=0,0,IF(Φύλλο1!I96=1,"ΑΙΓΙΑΛΕΙΑΣ",IF(Φύλλο1!I96=2,"ΔΥΤΙΚΗΣ ΑΧΑΪΑΣ",IF(Φύλλο1!I96=3,"ΕΡΥΜΑΝΘΟΥ",IF(Φύλλο1!I96=4,"ΚΑΛΑΒΡΥΤΩΝ",IF(Φύλλο1!I96=5,"ΠΑΤΡΕΩN",error))))))</f>
        <v>0</v>
      </c>
      <c r="U21" s="18">
        <f>IF(Φύλλο1!B96=1,5,IF(Φύλλο1!B96=2,20,IF(Φύλλο1!B96=3,30,0)))</f>
        <v>0</v>
      </c>
      <c r="V21" s="18">
        <f>IF(Φύλλο1!C96=1,1,IF(Φύλλο1!C96=2,3,0))</f>
        <v>0</v>
      </c>
      <c r="W21" s="18">
        <f>IF(Φύλλο1!D96=0,0,IF(Φύλλο1!D96=1,"ΑΙΓΙΑΛΕΙΑΣ",IF(Φύλλο1!D96=2,"ΔΥΤΙΚΗΣ ΑΧΑΪΑΣ",IF(Φύλλο1!D96=3,"ΕΡΥΜΑΝΘΟΥ",IF(Φύλλο1!D96=4,"ΚΑΛΑΒΡΥΤΩΝ",IF(Φύλλο1!D96=5,"ΠΑΤΡΕΩN",error))))))</f>
        <v>0</v>
      </c>
      <c r="X21" s="18">
        <f>IF(Φύλλο1!E96=1,5,0)</f>
        <v>0</v>
      </c>
      <c r="Y21" s="18">
        <f>IF(Φύλλο1!F96=0,0,IF(Φύλλο1!F96=1,"ΑΙΓΙΑΛΕΙΑΣ",IF(Φύλλο1!F96=2,"ΔΥΤΙΚΗΣ ΑΧΑΪΑΣ",IF(Φύλλο1!F96=3,"ΕΡΥΜΑΝΘΟΥ",IF(Φύλλο1!F96=4,"ΚΑΛΑΒΡΥΤΩΝ",IF(Φύλλο1!F96=5,"ΠΑΤΡΕΩN",error))))))</f>
        <v>0</v>
      </c>
      <c r="Z21" s="19">
        <f>AL21+L21+M21+R21+U21</f>
        <v>37.5</v>
      </c>
      <c r="AA21" s="18">
        <f>Z21 + IF(O21="ΠΑΤΡΕΩN",4,0) + IF(Q21="ΠΑΤΡΕΩN",10,0) + IF(T21="ΠΑΤΡΕΩN",S21,0) + IF(W21="ΠΑΤΡΕΩN",V21,0) + IF(Y21="ΠΑΤΡΕΩN",X21,0)</f>
        <v>51.5</v>
      </c>
      <c r="AB21" s="18">
        <f>Z21 + IF(O21="ΑΙΓΙΑΛΕΙΑΣ",4,0) + IF(Q21="ΑΙΓΙΑΛΕΙΑΣ",10,0) + IF(T21="ΑΙΓΙΑΛΕΙΑΣ",S21,0) + IF(W21="ΑΙΓΙΑΛΕΙΑΣ",V21,0) + IF(Y21="ΑΙΓΙΑΛΕΙΑΣ",X21,0)</f>
        <v>37.5</v>
      </c>
      <c r="AC21" s="18">
        <f>Z21 + IF(O21="ΔΥΤΙΚΗΣ ΑΧΑΪΑΣ",4,0) + IF(Q21="ΔΥΤΙΚΗΣ ΑΧΑΪΑΣ",10,0) + IF(T21="ΔΥΤΙΚΗΣ ΑΧΑΪΑΣ",S21,0) + IF(W21="ΔΥΤΙΚΗΣ ΑΧΑΪΑΣ",V21,0) + IF(Y21="ΔΥΤΙΚΗΣ ΑΧΑΪΑΣ",X21,0)</f>
        <v>37.5</v>
      </c>
      <c r="AD21" s="18">
        <f>Z21 + IF(O21="ΕΡΥΜΑΝΘΟΥ",4,0) + IF(Q21="ΕΡΥΜΑΝΘΟΥ",10,0) + IF(T21="ΕΡΥΜΑΝΘΟΥ",S21,0) + IF(W21="ΕΡΥΜΑΝΘΟΥ",V21,0) + IF(Y21="ΕΡΥΜΑΝΘΟΥ",X21,0)</f>
        <v>37.5</v>
      </c>
      <c r="AE21" s="18">
        <f>Z21 + IF(O21="ΚΑΛΑΒΡΥΤΩΝ",4,0) + IF(Q21="ΚΑΛΑΒΡΥΤΩΝ",10,0) + IF(T21="ΚΑΛΑΒΡΥΤΩΝ",S21,0) + IF(W21="ΚΑΛΑΒΡΥΤΩΝ",V21,0) + IF(Y21="ΚΑΛΑΒΡΥΤΩΝ",X21,0)</f>
        <v>37.5</v>
      </c>
      <c r="AF21" s="18" t="str">
        <f>IF(Φύλλο1!AN96=1,"ΝΑΙ","ΌΧΙ")</f>
        <v>ΌΧΙ</v>
      </c>
      <c r="AG21" s="20" t="s">
        <v>1289</v>
      </c>
      <c r="AH21" s="25"/>
      <c r="AI21" s="27">
        <f>H21</f>
        <v>12</v>
      </c>
      <c r="AJ21" s="41">
        <f>IF(J21&gt;14,I21+1,I21)</f>
        <v>12</v>
      </c>
      <c r="AK21" s="41">
        <f>AI21+AJ21/12</f>
        <v>13</v>
      </c>
      <c r="AL21" s="41">
        <f>ROUNDUP((IF(AK21&gt;20,(AK21-20)*2+10+15,(IF(AK21&gt;10,(AK21-10)*1.5+10,AK21*1)))),3)</f>
        <v>14.5</v>
      </c>
      <c r="AM21" s="28"/>
      <c r="AN21" s="42" t="s">
        <v>1349</v>
      </c>
    </row>
    <row r="22" spans="1:44" s="12" customFormat="1">
      <c r="A22" s="44">
        <v>36</v>
      </c>
      <c r="B22" s="18" t="str">
        <f>Φύλλο1!BE15</f>
        <v>ΣΤΑΥΡΟΘΕΟΔΩΡΟΥ</v>
      </c>
      <c r="C22" s="18" t="str">
        <f>Φύλλο1!BD15</f>
        <v>ΕΥΘΥΜΙΑ</v>
      </c>
      <c r="D22" s="18" t="str">
        <f>Φύλλο1!BF15</f>
        <v>ΓΕΩΡΓΙΟΣ</v>
      </c>
      <c r="E22" s="18" t="str">
        <f>Φύλλο1!BG15</f>
        <v>28ο ΝΗΠΙΑΓΩΓΕΙΟ ΠΑΤΡΩΝ</v>
      </c>
      <c r="F22" s="18">
        <f>Φύλλο1!BC15</f>
        <v>597057</v>
      </c>
      <c r="G22" s="18" t="str">
        <f>Φύλλο1!BK15</f>
        <v>ΠΕ60</v>
      </c>
      <c r="H22" s="18">
        <f>Φύλλο1!BH15</f>
        <v>17</v>
      </c>
      <c r="I22" s="18">
        <f>Φύλλο1!BI15</f>
        <v>9</v>
      </c>
      <c r="J22" s="18">
        <f>Φύλλο1!BJ15</f>
        <v>5</v>
      </c>
      <c r="K22" s="18">
        <f>IF(H22&lt;=10,H22+TRUNC((IF(J22&gt;15,(I22+1)/12,I22/12)),3),(IF(AND((H22&gt;10),(H22&lt;=20)),10+(H22-10)*1.5+TRUNC((1.5*(IF(J22&gt;15,(I22+1)/12,I22/12))),3),25+(H22-20)*2+TRUNC((2*(IF(J22&gt;15,(I22+1)/12,I22/12))),3))))</f>
        <v>21.625</v>
      </c>
      <c r="L22" s="18">
        <f>IF(Φύλλο1!AH15=0,0,IF(Φύλλο1!AH15=1,4,IF(Φύλλο1!AH15=2,4,IF(Φύλλο1!AH15=3,4,IF(Φύλλο1!AH15=4,12,IF(Φύλλο1!AH15=5,6,"error"))))))</f>
        <v>4</v>
      </c>
      <c r="M22" s="18">
        <f>IF(Φύλλο1!AI15=0,0,IF(Φύλλο1!AI15=1,5,IF(Φύλλο1!AI15=2,11,IF(Φύλλο1!AI15=3,19,IF(Φύλλο1!AI15=4,29,19+(Φύλλο1!AI15-3)*10)))))</f>
        <v>11</v>
      </c>
      <c r="N22" s="18">
        <f>IF(Φύλλο1!AK15 = 0,0,4)</f>
        <v>4</v>
      </c>
      <c r="O22" s="18" t="str">
        <f>IF(Φύλλο1!AK15=0,0,IF(Φύλλο1!AK15=1,"ΑΙΓΙΑΛΕΙΑΣ",IF(Φύλλο1!AK15=2,"ΔΥΤΙΚΗΣ ΑΧΑΪΑΣ",IF(Φύλλο1!AK15=3,"ΕΡΥΜΑΝΘΟΥ",IF(Φύλλο1!AK15=4,"ΚΑΛΑΒΡΥΤΩΝ",IF(Φύλλο1!AK15=5,"ΠΑΤΡΕΩN",error))))))</f>
        <v>ΠΑΤΡΕΩN</v>
      </c>
      <c r="P22" s="18">
        <f>IF(Φύλλο1!AL15 = 0,0,10)</f>
        <v>10</v>
      </c>
      <c r="Q22" s="18" t="str">
        <f>IF(Φύλλο1!AL15=0,0,IF(Φύλλο1!AL15=1,"ΑΙΓΙΑΛΕΙΑΣ",IF(Φύλλο1!AL15=2,"ΔΥΤΙΚΗΣ ΑΧΑΪΑΣ",IF(Φύλλο1!AL15=3,"ΕΡΥΜΑΝΘΟΥ",IF(Φύλλο1!AL15=4,"ΚΑΛΑΒΡΥΤΩΝ",IF(Φύλλο1!AL15=5,"ΠΑΤΡΕΩN",error))))))</f>
        <v>ΠΑΤΡΕΩN</v>
      </c>
      <c r="R22" s="18">
        <f>IF(Φύλλο1!G15 = 1,3,0)</f>
        <v>0</v>
      </c>
      <c r="S22" s="18">
        <f>IF(Φύλλο1!H15 = 1,2,0)</f>
        <v>0</v>
      </c>
      <c r="T22" s="18">
        <f>IF(Φύλλο1!I15=0,0,IF(Φύλλο1!I15=1,"ΑΙΓΙΑΛΕΙΑΣ",IF(Φύλλο1!I15=2,"ΔΥΤΙΚΗΣ ΑΧΑΪΑΣ",IF(Φύλλο1!I15=3,"ΕΡΥΜΑΝΘΟΥ",IF(Φύλλο1!I15=4,"ΚΑΛΑΒΡΥΤΩΝ",IF(Φύλλο1!I15=5,"ΠΑΤΡΕΩN",error))))))</f>
        <v>0</v>
      </c>
      <c r="U22" s="18">
        <f>IF(Φύλλο1!B15=1,5,IF(Φύλλο1!B15=2,20,IF(Φύλλο1!B15=3,30,0)))</f>
        <v>0</v>
      </c>
      <c r="V22" s="18">
        <f>IF(Φύλλο1!C15=1,1,IF(Φύλλο1!C15=2,3,0))</f>
        <v>0</v>
      </c>
      <c r="W22" s="18">
        <f>IF(Φύλλο1!D15=0,0,IF(Φύλλο1!D15=1,"ΑΙΓΙΑΛΕΙΑΣ",IF(Φύλλο1!D15=2,"ΔΥΤΙΚΗΣ ΑΧΑΪΑΣ",IF(Φύλλο1!D15=3,"ΕΡΥΜΑΝΘΟΥ",IF(Φύλλο1!D15=4,"ΚΑΛΑΒΡΥΤΩΝ",IF(Φύλλο1!D15=5,"ΠΑΤΡΕΩN",error))))))</f>
        <v>0</v>
      </c>
      <c r="X22" s="18">
        <f>IF(Φύλλο1!E15=1,5,0)</f>
        <v>0</v>
      </c>
      <c r="Y22" s="18">
        <f>IF(Φύλλο1!F15=0,0,IF(Φύλλο1!F15=1,"ΑΙΓΙΑΛΕΙΑΣ",IF(Φύλλο1!F15=2,"ΔΥΤΙΚΗΣ ΑΧΑΪΑΣ",IF(Φύλλο1!F15=3,"ΕΡΥΜΑΝΘΟΥ",IF(Φύλλο1!F15=4,"ΚΑΛΑΒΡΥΤΩΝ",IF(Φύλλο1!F15=5,"ΠΑΤΡΕΩN",error))))))</f>
        <v>0</v>
      </c>
      <c r="Z22" s="19">
        <f>AL22+L22+M22+R22+U22</f>
        <v>36.625</v>
      </c>
      <c r="AA22" s="18">
        <f>Z22 + IF(O22="ΠΑΤΡΕΩN",4,0) + IF(Q22="ΠΑΤΡΕΩN",10,0) + IF(T22="ΠΑΤΡΕΩN",S22,0) + IF(W22="ΠΑΤΡΕΩN",V22,0) + IF(Y22="ΠΑΤΡΕΩN",X22,0)</f>
        <v>50.625</v>
      </c>
      <c r="AB22" s="18">
        <f>Z22 + IF(O22="ΑΙΓΙΑΛΕΙΑΣ",4,0) + IF(Q22="ΑΙΓΙΑΛΕΙΑΣ",10,0) + IF(T22="ΑΙΓΙΑΛΕΙΑΣ",S22,0) + IF(W22="ΑΙΓΙΑΛΕΙΑΣ",V22,0) + IF(Y22="ΑΙΓΙΑΛΕΙΑΣ",X22,0)</f>
        <v>36.625</v>
      </c>
      <c r="AC22" s="18">
        <f>Z22 + IF(O22="ΔΥΤΙΚΗΣ ΑΧΑΪΑΣ",4,0) + IF(Q22="ΔΥΤΙΚΗΣ ΑΧΑΪΑΣ",10,0) + IF(T22="ΔΥΤΙΚΗΣ ΑΧΑΪΑΣ",S22,0) + IF(W22="ΔΥΤΙΚΗΣ ΑΧΑΪΑΣ",V22,0) + IF(Y22="ΔΥΤΙΚΗΣ ΑΧΑΪΑΣ",X22,0)</f>
        <v>36.625</v>
      </c>
      <c r="AD22" s="18">
        <f>Z22 + IF(O22="ΕΡΥΜΑΝΘΟΥ",4,0) + IF(Q22="ΕΡΥΜΑΝΘΟΥ",10,0) + IF(T22="ΕΡΥΜΑΝΘΟΥ",S22,0) + IF(W22="ΕΡΥΜΑΝΘΟΥ",V22,0) + IF(Y22="ΕΡΥΜΑΝΘΟΥ",X22,0)</f>
        <v>36.625</v>
      </c>
      <c r="AE22" s="18">
        <f>Z22 + IF(O22="ΚΑΛΑΒΡΥΤΩΝ",4,0) + IF(Q22="ΚΑΛΑΒΡΥΤΩΝ",10,0) + IF(T22="ΚΑΛΑΒΡΥΤΩΝ",S22,0) + IF(W22="ΚΑΛΑΒΡΥΤΩΝ",V22,0) + IF(Y22="ΚΑΛΑΒΡΥΤΩΝ",X22,0)</f>
        <v>36.625</v>
      </c>
      <c r="AF22" s="18" t="str">
        <f>IF(Φύλλο1!AN15=1,"ΝΑΙ","ΌΧΙ")</f>
        <v>ΌΧΙ</v>
      </c>
      <c r="AG22" s="40" t="s">
        <v>1290</v>
      </c>
      <c r="AH22" s="43"/>
      <c r="AI22" s="27">
        <f>H22</f>
        <v>17</v>
      </c>
      <c r="AJ22" s="41">
        <f>IF(J22&gt;14,I22+1,I22)</f>
        <v>9</v>
      </c>
      <c r="AK22" s="41">
        <f>AI22+AJ22/12</f>
        <v>17.75</v>
      </c>
      <c r="AL22" s="41">
        <f>ROUNDUP((IF(AK22&gt;20,(AK22-20)*2+10+15,(IF(AK22&gt;10,(AK22-10)*1.5+10,AK22*1)))),3)</f>
        <v>21.625</v>
      </c>
      <c r="AM22" s="28"/>
      <c r="AN22" s="42" t="s">
        <v>1349</v>
      </c>
    </row>
    <row r="23" spans="1:44" s="13" customFormat="1">
      <c r="A23" s="39">
        <v>37</v>
      </c>
      <c r="B23" s="18" t="str">
        <f>Φύλλο1!BE158</f>
        <v>ΓΚΛΕΤΟΥ</v>
      </c>
      <c r="C23" s="18" t="str">
        <f>Φύλλο1!BD158</f>
        <v>ΙΩΑΝΝΑ</v>
      </c>
      <c r="D23" s="18" t="str">
        <f>Φύλλο1!BF158</f>
        <v>ΑΝΑΣΤΑΣΙΟΣ</v>
      </c>
      <c r="E23" s="18" t="str">
        <f>Φύλλο1!BG158</f>
        <v>3ο ΝΗΠΙΑΓΩΓΕΙΟ ΠΑΤΡΩΝ</v>
      </c>
      <c r="F23" s="18">
        <f>Φύλλο1!BC158</f>
        <v>597300</v>
      </c>
      <c r="G23" s="18" t="str">
        <f>Φύλλο1!BK158</f>
        <v>ΠΕ60</v>
      </c>
      <c r="H23" s="18">
        <f>Φύλλο1!BH158</f>
        <v>17</v>
      </c>
      <c r="I23" s="18">
        <f>Φύλλο1!BI158</f>
        <v>9</v>
      </c>
      <c r="J23" s="18">
        <f>Φύλλο1!BJ158</f>
        <v>6</v>
      </c>
      <c r="K23" s="18">
        <f>IF(H23&lt;=10,H23+TRUNC((IF(J23&gt;15,(I23+1)/12,I23/12)),3),(IF(AND((H23&gt;10),(H23&lt;=20)),10+(H23-10)*1.5+TRUNC((1.5*(IF(J23&gt;15,(I23+1)/12,I23/12))),3),25+(H23-20)*2+TRUNC((2*(IF(J23&gt;15,(I23+1)/12,I23/12))),3))))</f>
        <v>21.625</v>
      </c>
      <c r="L23" s="18">
        <f>IF(Φύλλο1!AH158=0,0,IF(Φύλλο1!AH158=1,4,IF(Φύλλο1!AH158=2,4,IF(Φύλλο1!AH158=3,4,IF(Φύλλο1!AH158=4,12,IF(Φύλλο1!AH158=5,6,"error"))))))</f>
        <v>4</v>
      </c>
      <c r="M23" s="18">
        <f>IF(Φύλλο1!AI158=0,0,IF(Φύλλο1!AI158=1,5,IF(Φύλλο1!AI158=2,11,IF(Φύλλο1!AI158=3,19,IF(Φύλλο1!AI158=4,29,19+(Φύλλο1!AI158-3)*10)))))</f>
        <v>11</v>
      </c>
      <c r="N23" s="18">
        <f>IF(Φύλλο1!AK158 = 0,0,4)</f>
        <v>4</v>
      </c>
      <c r="O23" s="18" t="str">
        <f>IF(Φύλλο1!AK158=0,0,IF(Φύλλο1!AK158=1,"ΑΙΓΙΑΛΕΙΑΣ",IF(Φύλλο1!AK158=2,"ΔΥΤΙΚΗΣ ΑΧΑΪΑΣ",IF(Φύλλο1!AK158=3,"ΕΡΥΜΑΝΘΟΥ",IF(Φύλλο1!AK158=4,"ΚΑΛΑΒΡΥΤΩΝ",IF(Φύλλο1!AK158=5,"ΠΑΤΡΕΩN",error))))))</f>
        <v>ΠΑΤΡΕΩN</v>
      </c>
      <c r="P23" s="18">
        <f>IF(Φύλλο1!AL158 = 0,0,10)</f>
        <v>10</v>
      </c>
      <c r="Q23" s="18" t="str">
        <f>IF(Φύλλο1!AL158=0,0,IF(Φύλλο1!AL158=1,"ΑΙΓΙΑΛΕΙΑΣ",IF(Φύλλο1!AL158=2,"ΔΥΤΙΚΗΣ ΑΧΑΪΑΣ",IF(Φύλλο1!AL158=3,"ΕΡΥΜΑΝΘΟΥ",IF(Φύλλο1!AL158=4,"ΚΑΛΑΒΡΥΤΩΝ",IF(Φύλλο1!AL158=5,"ΠΑΤΡΕΩN",error))))))</f>
        <v>ΠΑΤΡΕΩN</v>
      </c>
      <c r="R23" s="18">
        <f>IF(Φύλλο1!G158 = 1,3,0)</f>
        <v>0</v>
      </c>
      <c r="S23" s="18">
        <f>IF(Φύλλο1!H158 = 1,2,0)</f>
        <v>0</v>
      </c>
      <c r="T23" s="18">
        <f>IF(Φύλλο1!I158=0,0,IF(Φύλλο1!I158=1,"ΑΙΓΙΑΛΕΙΑΣ",IF(Φύλλο1!I158=2,"ΔΥΤΙΚΗΣ ΑΧΑΪΑΣ",IF(Φύλλο1!I158=3,"ΕΡΥΜΑΝΘΟΥ",IF(Φύλλο1!I158=4,"ΚΑΛΑΒΡΥΤΩΝ",IF(Φύλλο1!I158=5,"ΠΑΤΡΕΩN",error))))))</f>
        <v>0</v>
      </c>
      <c r="U23" s="18">
        <f>IF(Φύλλο1!B158=1,5,IF(Φύλλο1!B158=2,20,IF(Φύλλο1!B158=3,30,0)))</f>
        <v>0</v>
      </c>
      <c r="V23" s="18">
        <f>IF(Φύλλο1!C158=1,1,IF(Φύλλο1!C158=2,3,0))</f>
        <v>0</v>
      </c>
      <c r="W23" s="18">
        <f>IF(Φύλλο1!D158=0,0,IF(Φύλλο1!D158=1,"ΑΙΓΙΑΛΕΙΑΣ",IF(Φύλλο1!D158=2,"ΔΥΤΙΚΗΣ ΑΧΑΪΑΣ",IF(Φύλλο1!D158=3,"ΕΡΥΜΑΝΘΟΥ",IF(Φύλλο1!D158=4,"ΚΑΛΑΒΡΥΤΩΝ",IF(Φύλλο1!D158=5,"ΠΑΤΡΕΩN",error))))))</f>
        <v>0</v>
      </c>
      <c r="X23" s="18">
        <f>IF(Φύλλο1!E158=1,5,0)</f>
        <v>0</v>
      </c>
      <c r="Y23" s="18">
        <f>IF(Φύλλο1!F158=0,0,IF(Φύλλο1!F158=1,"ΑΙΓΙΑΛΕΙΑΣ",IF(Φύλλο1!F158=2,"ΔΥΤΙΚΗΣ ΑΧΑΪΑΣ",IF(Φύλλο1!F158=3,"ΕΡΥΜΑΝΘΟΥ",IF(Φύλλο1!F158=4,"ΚΑΛΑΒΡΥΤΩΝ",IF(Φύλλο1!F158=5,"ΠΑΤΡΕΩN",error))))))</f>
        <v>0</v>
      </c>
      <c r="Z23" s="19">
        <f>AL23+L23+M23+R23+U23</f>
        <v>36.625</v>
      </c>
      <c r="AA23" s="18">
        <f>Z23 + IF(O23="ΠΑΤΡΕΩN",4,0) + IF(Q23="ΠΑΤΡΕΩN",10,0) + IF(T23="ΠΑΤΡΕΩN",S23,0) + IF(W23="ΠΑΤΡΕΩN",V23,0) + IF(Y23="ΠΑΤΡΕΩN",X23,0)</f>
        <v>50.625</v>
      </c>
      <c r="AB23" s="18">
        <f>Z23 + IF(O23="ΑΙΓΙΑΛΕΙΑΣ",4,0) + IF(Q23="ΑΙΓΙΑΛΕΙΑΣ",10,0) + IF(T23="ΑΙΓΙΑΛΕΙΑΣ",S23,0) + IF(W23="ΑΙΓΙΑΛΕΙΑΣ",V23,0) + IF(Y23="ΑΙΓΙΑΛΕΙΑΣ",X23,0)</f>
        <v>36.625</v>
      </c>
      <c r="AC23" s="18">
        <f>Z23 + IF(O23="ΔΥΤΙΚΗΣ ΑΧΑΪΑΣ",4,0) + IF(Q23="ΔΥΤΙΚΗΣ ΑΧΑΪΑΣ",10,0) + IF(T23="ΔΥΤΙΚΗΣ ΑΧΑΪΑΣ",S23,0) + IF(W23="ΔΥΤΙΚΗΣ ΑΧΑΪΑΣ",V23,0) + IF(Y23="ΔΥΤΙΚΗΣ ΑΧΑΪΑΣ",X23,0)</f>
        <v>36.625</v>
      </c>
      <c r="AD23" s="18">
        <f>Z23 + IF(O23="ΕΡΥΜΑΝΘΟΥ",4,0) + IF(Q23="ΕΡΥΜΑΝΘΟΥ",10,0) + IF(T23="ΕΡΥΜΑΝΘΟΥ",S23,0) + IF(W23="ΕΡΥΜΑΝΘΟΥ",V23,0) + IF(Y23="ΕΡΥΜΑΝΘΟΥ",X23,0)</f>
        <v>36.625</v>
      </c>
      <c r="AE23" s="18">
        <f>Z23 + IF(O23="ΚΑΛΑΒΡΥΤΩΝ",4,0) + IF(Q23="ΚΑΛΑΒΡΥΤΩΝ",10,0) + IF(T23="ΚΑΛΑΒΡΥΤΩΝ",S23,0) + IF(W23="ΚΑΛΑΒΡΥΤΩΝ",V23,0) + IF(Y23="ΚΑΛΑΒΡΥΤΩΝ",X23,0)</f>
        <v>36.625</v>
      </c>
      <c r="AF23" s="18" t="str">
        <f>IF(Φύλλο1!AN158=1,"ΝΑΙ","ΌΧΙ")</f>
        <v>ΌΧΙ</v>
      </c>
      <c r="AG23" s="50" t="s">
        <v>1276</v>
      </c>
      <c r="AH23" s="51"/>
      <c r="AI23" s="52">
        <f>H23</f>
        <v>17</v>
      </c>
      <c r="AJ23" s="53">
        <f>IF(J23&gt;14,I23+1,I23)</f>
        <v>9</v>
      </c>
      <c r="AK23" s="53">
        <f>AI23+AJ23/12</f>
        <v>17.75</v>
      </c>
      <c r="AL23" s="53">
        <f>ROUNDUP((IF(AK23&gt;20,(AK23-20)*2+10+15,(IF(AK23&gt;10,(AK23-10)*1.5+10,AK23*1)))),3)</f>
        <v>21.625</v>
      </c>
      <c r="AM23" s="54"/>
      <c r="AN23" s="42" t="s">
        <v>1349</v>
      </c>
    </row>
    <row r="24" spans="1:44" s="12" customFormat="1">
      <c r="A24" s="39">
        <v>38</v>
      </c>
      <c r="B24" s="18" t="str">
        <f>Φύλλο1!BE163</f>
        <v>ΚΟΥΤΣΟΓΙΑΝΝΗ</v>
      </c>
      <c r="C24" s="18" t="str">
        <f>Φύλλο1!BD163</f>
        <v>ΑΛΕΞΑΝΔΡΑ</v>
      </c>
      <c r="D24" s="18" t="str">
        <f>Φύλλο1!BF163</f>
        <v>ΧΡΗΣΤΟΣ</v>
      </c>
      <c r="E24" s="18" t="str">
        <f>Φύλλο1!BG163</f>
        <v>2ο ΝΗΠΙΑΓΩΓΕΙΟ ΠΑΤΡΩΝ</v>
      </c>
      <c r="F24" s="18">
        <f>Φύλλο1!BC163</f>
        <v>596741</v>
      </c>
      <c r="G24" s="18" t="str">
        <f>Φύλλο1!BK163</f>
        <v>ΠΕ60</v>
      </c>
      <c r="H24" s="15">
        <v>17</v>
      </c>
      <c r="I24" s="15">
        <v>6</v>
      </c>
      <c r="J24" s="15">
        <v>26</v>
      </c>
      <c r="K24" s="18">
        <f>IF(H24&lt;=10,H24+TRUNC((IF(J24&gt;15,(I24+1)/12,I24/12)),3),(IF(AND((H24&gt;10),(H24&lt;=20)),10+(H24-10)*1.5+TRUNC((1.5*(IF(J24&gt;15,(I24+1)/12,I24/12))),3),25+(H24-20)*2+TRUNC((2*(IF(J24&gt;15,(I24+1)/12,I24/12))),3))))</f>
        <v>21.375</v>
      </c>
      <c r="L24" s="18">
        <f>IF(Φύλλο1!AH163=0,0,IF(Φύλλο1!AH163=1,4,IF(Φύλλο1!AH163=2,4,IF(Φύλλο1!AH163=3,4,IF(Φύλλο1!AH163=4,12,IF(Φύλλο1!AH163=5,6,"error"))))))</f>
        <v>4</v>
      </c>
      <c r="M24" s="18">
        <f>IF(Φύλλο1!AI163=0,0,IF(Φύλλο1!AI163=1,5,IF(Φύλλο1!AI163=2,11,IF(Φύλλο1!AI163=3,19,IF(Φύλλο1!AI163=4,29,19+(Φύλλο1!AI163-3)*10)))))</f>
        <v>11</v>
      </c>
      <c r="N24" s="18">
        <f>IF(Φύλλο1!AK163 = 0,0,4)</f>
        <v>4</v>
      </c>
      <c r="O24" s="18" t="str">
        <f>IF(Φύλλο1!AK163=0,0,IF(Φύλλο1!AK163=1,"ΑΙΓΙΑΛΕΙΑΣ",IF(Φύλλο1!AK163=2,"ΔΥΤΙΚΗΣ ΑΧΑΪΑΣ",IF(Φύλλο1!AK163=3,"ΕΡΥΜΑΝΘΟΥ",IF(Φύλλο1!AK163=4,"ΚΑΛΑΒΡΥΤΩΝ",IF(Φύλλο1!AK163=5,"ΠΑΤΡΕΩN",error))))))</f>
        <v>ΠΑΤΡΕΩN</v>
      </c>
      <c r="P24" s="18">
        <f>IF(Φύλλο1!AL163 = 0,0,10)</f>
        <v>10</v>
      </c>
      <c r="Q24" s="18" t="str">
        <f>IF(Φύλλο1!AL163=0,0,IF(Φύλλο1!AL163=1,"ΑΙΓΙΑΛΕΙΑΣ",IF(Φύλλο1!AL163=2,"ΔΥΤΙΚΗΣ ΑΧΑΪΑΣ",IF(Φύλλο1!AL163=3,"ΕΡΥΜΑΝΘΟΥ",IF(Φύλλο1!AL163=4,"ΚΑΛΑΒΡΥΤΩΝ",IF(Φύλλο1!AL163=5,"ΠΑΤΡΕΩN",error))))))</f>
        <v>ΠΑΤΡΕΩN</v>
      </c>
      <c r="R24" s="18">
        <f>IF(Φύλλο1!G163 = 1,3,0)</f>
        <v>0</v>
      </c>
      <c r="S24" s="18">
        <f>IF(Φύλλο1!H163 = 1,2,0)</f>
        <v>0</v>
      </c>
      <c r="T24" s="18">
        <f>IF(Φύλλο1!I163=0,0,IF(Φύλλο1!I163=1,"ΑΙΓΙΑΛΕΙΑΣ",IF(Φύλλο1!I163=2,"ΔΥΤΙΚΗΣ ΑΧΑΪΑΣ",IF(Φύλλο1!I163=3,"ΕΡΥΜΑΝΘΟΥ",IF(Φύλλο1!I163=4,"ΚΑΛΑΒΡΥΤΩΝ",IF(Φύλλο1!I163=5,"ΠΑΤΡΕΩN",error))))))</f>
        <v>0</v>
      </c>
      <c r="U24" s="18">
        <f>IF(Φύλλο1!B163=1,5,IF(Φύλλο1!B163=2,20,IF(Φύλλο1!B163=3,30,0)))</f>
        <v>0</v>
      </c>
      <c r="V24" s="18">
        <f>IF(Φύλλο1!C163=1,1,IF(Φύλλο1!C163=2,3,0))</f>
        <v>0</v>
      </c>
      <c r="W24" s="18">
        <f>IF(Φύλλο1!D163=0,0,IF(Φύλλο1!D163=1,"ΑΙΓΙΑΛΕΙΑΣ",IF(Φύλλο1!D163=2,"ΔΥΤΙΚΗΣ ΑΧΑΪΑΣ",IF(Φύλλο1!D163=3,"ΕΡΥΜΑΝΘΟΥ",IF(Φύλλο1!D163=4,"ΚΑΛΑΒΡΥΤΩΝ",IF(Φύλλο1!D163=5,"ΠΑΤΡΕΩN",error))))))</f>
        <v>0</v>
      </c>
      <c r="X24" s="18">
        <f>IF(Φύλλο1!E163=1,5,0)</f>
        <v>0</v>
      </c>
      <c r="Y24" s="18">
        <f>IF(Φύλλο1!F163=0,0,IF(Φύλλο1!F163=1,"ΑΙΓΙΑΛΕΙΑΣ",IF(Φύλλο1!F163=2,"ΔΥΤΙΚΗΣ ΑΧΑΪΑΣ",IF(Φύλλο1!F163=3,"ΕΡΥΜΑΝΘΟΥ",IF(Φύλλο1!F163=4,"ΚΑΛΑΒΡΥΤΩΝ",IF(Φύλλο1!F163=5,"ΠΑΤΡΕΩN",error))))))</f>
        <v>0</v>
      </c>
      <c r="Z24" s="19">
        <f>AL24+L24+M24+R24+U24</f>
        <v>36.375</v>
      </c>
      <c r="AA24" s="18">
        <f>Z24 + IF(O24="ΠΑΤΡΕΩN",4,0) + IF(Q24="ΠΑΤΡΕΩN",10,0) + IF(T24="ΠΑΤΡΕΩN",S24,0) + IF(W24="ΠΑΤΡΕΩN",V24,0) + IF(Y24="ΠΑΤΡΕΩN",X24,0)</f>
        <v>50.375</v>
      </c>
      <c r="AB24" s="18">
        <f>Z24 + IF(O24="ΑΙΓΙΑΛΕΙΑΣ",4,0) + IF(Q24="ΑΙΓΙΑΛΕΙΑΣ",10,0) + IF(T24="ΑΙΓΙΑΛΕΙΑΣ",S24,0) + IF(W24="ΑΙΓΙΑΛΕΙΑΣ",V24,0) + IF(Y24="ΑΙΓΙΑΛΕΙΑΣ",X24,0)</f>
        <v>36.375</v>
      </c>
      <c r="AC24" s="18">
        <f>Z24 + IF(O24="ΔΥΤΙΚΗΣ ΑΧΑΪΑΣ",4,0) + IF(Q24="ΔΥΤΙΚΗΣ ΑΧΑΪΑΣ",10,0) + IF(T24="ΔΥΤΙΚΗΣ ΑΧΑΪΑΣ",S24,0) + IF(W24="ΔΥΤΙΚΗΣ ΑΧΑΪΑΣ",V24,0) + IF(Y24="ΔΥΤΙΚΗΣ ΑΧΑΪΑΣ",X24,0)</f>
        <v>36.375</v>
      </c>
      <c r="AD24" s="18">
        <f>Z24 + IF(O24="ΕΡΥΜΑΝΘΟΥ",4,0) + IF(Q24="ΕΡΥΜΑΝΘΟΥ",10,0) + IF(T24="ΕΡΥΜΑΝΘΟΥ",S24,0) + IF(W24="ΕΡΥΜΑΝΘΟΥ",V24,0) + IF(Y24="ΕΡΥΜΑΝΘΟΥ",X24,0)</f>
        <v>36.375</v>
      </c>
      <c r="AE24" s="18">
        <f>Z24 + IF(O24="ΚΑΛΑΒΡΥΤΩΝ",4,0) + IF(Q24="ΚΑΛΑΒΡΥΤΩΝ",10,0) + IF(T24="ΚΑΛΑΒΡΥΤΩΝ",S24,0) + IF(W24="ΚΑΛΑΒΡΥΤΩΝ",V24,0) + IF(Y24="ΚΑΛΑΒΡΥΤΩΝ",X24,0)</f>
        <v>36.375</v>
      </c>
      <c r="AF24" s="18" t="str">
        <f>IF(Φύλλο1!AN163=1,"ΝΑΙ","ΌΧΙ")</f>
        <v>ΌΧΙ</v>
      </c>
      <c r="AG24" s="20" t="s">
        <v>1291</v>
      </c>
      <c r="AH24" s="25"/>
      <c r="AI24" s="27">
        <f>H24</f>
        <v>17</v>
      </c>
      <c r="AJ24" s="41">
        <f>IF(J24&gt;14,I24+1,I24)</f>
        <v>7</v>
      </c>
      <c r="AK24" s="41">
        <f>AI24+AJ24/12</f>
        <v>17.583333333333332</v>
      </c>
      <c r="AL24" s="41">
        <f>ROUNDUP((IF(AK24&gt;20,(AK24-20)*2+10+15,(IF(AK24&gt;10,(AK24-10)*1.5+10,AK24*1)))),3)</f>
        <v>21.375</v>
      </c>
      <c r="AM24" s="28"/>
      <c r="AN24" s="42" t="s">
        <v>1349</v>
      </c>
    </row>
    <row r="25" spans="1:44" s="12" customFormat="1" ht="25.5">
      <c r="A25" s="55">
        <v>22</v>
      </c>
      <c r="B25" s="22" t="str">
        <f>Φύλλο1!BE25</f>
        <v>ΚΟΝΤΟΛΕΤΑ</v>
      </c>
      <c r="C25" s="22" t="str">
        <f>Φύλλο1!BD25</f>
        <v>ΑΔΑΜΑΝΤΙΑ</v>
      </c>
      <c r="D25" s="22" t="str">
        <f>Φύλλο1!BF25</f>
        <v>ΠΑΝΑΓΙΩΤΗΣ</v>
      </c>
      <c r="E25" s="22" t="str">
        <f>Φύλλο1!BG25</f>
        <v>3ο ΝΗΠΙΑΓΩΓΕΙΟ ΠΑΤΡΩΝ</v>
      </c>
      <c r="F25" s="22">
        <f>Φύλλο1!BC25</f>
        <v>590579</v>
      </c>
      <c r="G25" s="22" t="str">
        <f>Φύλλο1!BK25</f>
        <v>ΠΕ60</v>
      </c>
      <c r="H25" s="22">
        <f>Φύλλο1!BH25</f>
        <v>20</v>
      </c>
      <c r="I25" s="22">
        <f>Φύλλο1!BI25</f>
        <v>0</v>
      </c>
      <c r="J25" s="22">
        <f>Φύλλο1!BJ25</f>
        <v>1</v>
      </c>
      <c r="K25" s="22">
        <f>IF(H25&lt;=10,H25+TRUNC((IF(J25&gt;15,(I25+1)/12,I25/12)),3),(IF(AND((H25&gt;10),(H25&lt;=20)),10+(H25-10)*1.5+TRUNC((1.5*(IF(J25&gt;15,(I25+1)/12,I25/12))),3),25+(H25-20)*2+TRUNC((2*(IF(J25&gt;15,(I25+1)/12,I25/12))),3))))</f>
        <v>25</v>
      </c>
      <c r="L25" s="22">
        <f>IF(Φύλλο1!AH25=0,0,IF(Φύλλο1!AH25=1,4,IF(Φύλλο1!AH25=2,4,IF(Φύλλο1!AH25=3,4,IF(Φύλλο1!AH25=4,12,IF(Φύλλο1!AH25=5,6,"error"))))))</f>
        <v>4</v>
      </c>
      <c r="M25" s="22">
        <f>IF(Φύλλο1!AI25=0,0,IF(Φύλλο1!AI25=1,5,IF(Φύλλο1!AI25=2,11,IF(Φύλλο1!AI25=3,19,IF(Φύλλο1!AI25=4,29,19+(Φύλλο1!AI25-3)*10)))))</f>
        <v>11</v>
      </c>
      <c r="N25" s="22">
        <f>IF(Φύλλο1!AK25 = 0,0,4)</f>
        <v>4</v>
      </c>
      <c r="O25" s="50" t="str">
        <f>IF(Φύλλο1!AK25=0,0,IF(Φύλλο1!AK25=1,"ΑΙΓΙΑΛΕΙΑΣ",IF(Φύλλο1!AK25=2,"ΔΥΤΙΚΗΣ ΑΧΑΪΑΣ",IF(Φύλλο1!AK25=3,"ΕΡΥΜΑΝΘΟΥ",IF(Φύλλο1!AK25=4,"ΚΑΛΑΒΡΥΤΩΝ",IF(Φύλλο1!AK25=5,"ΠΑΤΡΕΩN",error))))))</f>
        <v>ΔΥΤΙΚΗΣ ΑΧΑΪΑΣ</v>
      </c>
      <c r="P25" s="22">
        <f>IF(Φύλλο1!AL25 = 0,0,10)</f>
        <v>10</v>
      </c>
      <c r="Q25" s="22" t="str">
        <f>IF(Φύλλο1!AL25=0,0,IF(Φύλλο1!AL25=1,"ΑΙΓΙΑΛΕΙΑΣ",IF(Φύλλο1!AL25=2,"ΔΥΤΙΚΗΣ ΑΧΑΪΑΣ",IF(Φύλλο1!AL25=3,"ΕΡΥΜΑΝΘΟΥ",IF(Φύλλο1!AL25=4,"ΚΑΛΑΒΡΥΤΩΝ",IF(Φύλλο1!AL25=5,"ΠΑΤΡΕΩN",error))))))</f>
        <v>ΠΑΤΡΕΩN</v>
      </c>
      <c r="R25" s="22">
        <f>IF(Φύλλο1!G25 = 1,3,0)</f>
        <v>0</v>
      </c>
      <c r="S25" s="22">
        <f>IF(Φύλλο1!H25 = 1,2,0)</f>
        <v>0</v>
      </c>
      <c r="T25" s="22">
        <f>IF(Φύλλο1!I25=0,0,IF(Φύλλο1!I25=1,"ΑΙΓΙΑΛΕΙΑΣ",IF(Φύλλο1!I25=2,"ΔΥΤΙΚΗΣ ΑΧΑΪΑΣ",IF(Φύλλο1!I25=3,"ΕΡΥΜΑΝΘΟΥ",IF(Φύλλο1!I25=4,"ΚΑΛΑΒΡΥΤΩΝ",IF(Φύλλο1!I25=5,"ΠΑΤΡΕΩN",error))))))</f>
        <v>0</v>
      </c>
      <c r="U25" s="22">
        <f>IF(Φύλλο1!B25=1,5,IF(Φύλλο1!B25=2,20,IF(Φύλλο1!B25=3,30,0)))</f>
        <v>0</v>
      </c>
      <c r="V25" s="22">
        <f>IF(Φύλλο1!C25=1,1,IF(Φύλλο1!C25=2,3,0))</f>
        <v>0</v>
      </c>
      <c r="W25" s="22">
        <f>IF(Φύλλο1!D25=0,0,IF(Φύλλο1!D25=1,"ΑΙΓΙΑΛΕΙΑΣ",IF(Φύλλο1!D25=2,"ΔΥΤΙΚΗΣ ΑΧΑΪΑΣ",IF(Φύλλο1!D25=3,"ΕΡΥΜΑΝΘΟΥ",IF(Φύλλο1!D25=4,"ΚΑΛΑΒΡΥΤΩΝ",IF(Φύλλο1!D25=5,"ΠΑΤΡΕΩN",error))))))</f>
        <v>0</v>
      </c>
      <c r="X25" s="22">
        <f>IF(Φύλλο1!E25=1,5,0)</f>
        <v>0</v>
      </c>
      <c r="Y25" s="22">
        <f>IF(Φύλλο1!F25=0,0,IF(Φύλλο1!F25=1,"ΑΙΓΙΑΛΕΙΑΣ",IF(Φύλλο1!F25=2,"ΔΥΤΙΚΗΣ ΑΧΑΪΑΣ",IF(Φύλλο1!F25=3,"ΕΡΥΜΑΝΘΟΥ",IF(Φύλλο1!F25=4,"ΚΑΛΑΒΡΥΤΩΝ",IF(Φύλλο1!F25=5,"ΠΑΤΡΕΩN",error))))))</f>
        <v>0</v>
      </c>
      <c r="Z25" s="24">
        <f>AL25+L25+M25+R25+U25</f>
        <v>40</v>
      </c>
      <c r="AA25" s="22">
        <f>Z25 + IF(O25="ΠΑΤΡΕΩN",4,0) + IF(Q25="ΠΑΤΡΕΩN",10,0) + IF(T25="ΠΑΤΡΕΩN",S25,0) + IF(W25="ΠΑΤΡΕΩN",V25,0) + IF(Y25="ΠΑΤΡΕΩN",X25,0)</f>
        <v>50</v>
      </c>
      <c r="AB25" s="22">
        <f>Z25 + IF(O25="ΑΙΓΙΑΛΕΙΑΣ",4,0) + IF(Q25="ΑΙΓΙΑΛΕΙΑΣ",10,0) + IF(T25="ΑΙΓΙΑΛΕΙΑΣ",S25,0) + IF(W25="ΑΙΓΙΑΛΕΙΑΣ",V25,0) + IF(Y25="ΑΙΓΙΑΛΕΙΑΣ",X25,0)</f>
        <v>40</v>
      </c>
      <c r="AC25" s="22">
        <f>Z25 + IF(O25="ΔΥΤΙΚΗΣ ΑΧΑΪΑΣ",4,0) + IF(Q25="ΔΥΤΙΚΗΣ ΑΧΑΪΑΣ",10,0) + IF(T25="ΔΥΤΙΚΗΣ ΑΧΑΪΑΣ",S25,0) + IF(W25="ΔΥΤΙΚΗΣ ΑΧΑΪΑΣ",V25,0) + IF(Y25="ΔΥΤΙΚΗΣ ΑΧΑΪΑΣ",X25,0)</f>
        <v>44</v>
      </c>
      <c r="AD25" s="22">
        <f>Z25 + IF(O25="ΕΡΥΜΑΝΘΟΥ",4,0) + IF(Q25="ΕΡΥΜΑΝΘΟΥ",10,0) + IF(T25="ΕΡΥΜΑΝΘΟΥ",S25,0) + IF(W25="ΕΡΥΜΑΝΘΟΥ",V25,0) + IF(Y25="ΕΡΥΜΑΝΘΟΥ",X25,0)</f>
        <v>40</v>
      </c>
      <c r="AE25" s="22">
        <f>Z25 + IF(O25="ΚΑΛΑΒΡΥΤΩΝ",4,0) + IF(Q25="ΚΑΛΑΒΡΥΤΩΝ",10,0) + IF(T25="ΚΑΛΑΒΡΥΤΩΝ",S25,0) + IF(W25="ΚΑΛΑΒΡΥΤΩΝ",V25,0) + IF(Y25="ΚΑΛΑΒΡΥΤΩΝ",X25,0)</f>
        <v>40</v>
      </c>
      <c r="AF25" s="22" t="str">
        <f>IF(Φύλλο1!AN25=1,"ΝΑΙ","ΌΧΙ")</f>
        <v>ΌΧΙ</v>
      </c>
      <c r="AG25" s="50" t="s">
        <v>1292</v>
      </c>
      <c r="AH25" s="51"/>
      <c r="AI25" s="52">
        <f>H25</f>
        <v>20</v>
      </c>
      <c r="AJ25" s="53">
        <f>IF(J25&gt;14,I25+1,I25)</f>
        <v>0</v>
      </c>
      <c r="AK25" s="53">
        <f>AI25+AJ25/12</f>
        <v>20</v>
      </c>
      <c r="AL25" s="53">
        <f>ROUNDUP((IF(AK25&gt;20,(AK25-20)*2+10+15,(IF(AK25&gt;10,(AK25-10)*1.5+10,AK25*1)))),3)</f>
        <v>25</v>
      </c>
      <c r="AM25" s="54"/>
      <c r="AN25" s="67" t="s">
        <v>1349</v>
      </c>
      <c r="AO25" s="13"/>
      <c r="AP25" s="13"/>
      <c r="AQ25" s="13"/>
      <c r="AR25" s="13"/>
    </row>
    <row r="26" spans="1:44" s="13" customFormat="1">
      <c r="A26" s="39">
        <v>40</v>
      </c>
      <c r="B26" s="18" t="str">
        <f>Φύλλο1!BE326</f>
        <v>ΠΕΤΡΟΠΟΥΛΟΥ</v>
      </c>
      <c r="C26" s="18" t="str">
        <f>Φύλλο1!BD326</f>
        <v>ΑΣΠΑΣΙΑ</v>
      </c>
      <c r="D26" s="18" t="str">
        <f>Φύλλο1!BF326</f>
        <v>ΓΕΩΡΓΙΟΣ</v>
      </c>
      <c r="E26" s="18" t="str">
        <f>Φύλλο1!BG326</f>
        <v>ΣΤΗ ΔΙΑΘΕΣΗ ΤΟΥ ΠΥΣΠΕ</v>
      </c>
      <c r="F26" s="18">
        <f>Φύλλο1!BC326</f>
        <v>619388</v>
      </c>
      <c r="G26" s="18" t="str">
        <f>Φύλλο1!BK326</f>
        <v>ΠΕ60</v>
      </c>
      <c r="H26" s="18">
        <f>Φύλλο1!BH326</f>
        <v>11</v>
      </c>
      <c r="I26" s="18">
        <f>Φύλλο1!BI326</f>
        <v>8</v>
      </c>
      <c r="J26" s="18">
        <f>Φύλλο1!BJ326</f>
        <v>29</v>
      </c>
      <c r="K26" s="18">
        <f>IF(H26&lt;=10,H26+TRUNC((IF(J26&gt;15,(I26+1)/12,I26/12)),3),(IF(AND((H26&gt;10),(H26&lt;=20)),10+(H26-10)*1.5+TRUNC((1.5*(IF(J26&gt;15,(I26+1)/12,I26/12))),3),25+(H26-20)*2+TRUNC((2*(IF(J26&gt;15,(I26+1)/12,I26/12))),3))))</f>
        <v>12.625</v>
      </c>
      <c r="L26" s="18">
        <f>IF(Φύλλο1!AH326=0,0,IF(Φύλλο1!AH326=1,4,IF(Φύλλο1!AH326=2,4,IF(Φύλλο1!AH326=3,4,IF(Φύλλο1!AH326=4,12,IF(Φύλλο1!AH326=5,6,"error"))))))</f>
        <v>4</v>
      </c>
      <c r="M26" s="18">
        <f>IF(Φύλλο1!AI326=0,0,IF(Φύλλο1!AI326=1,5,IF(Φύλλο1!AI326=2,11,IF(Φύλλο1!AI326=3,19,IF(Φύλλο1!AI326=4,29,19+(Φύλλο1!AI326-3)*10)))))</f>
        <v>19</v>
      </c>
      <c r="N26" s="18">
        <f>IF(Φύλλο1!AK326 = 0,0,4)</f>
        <v>4</v>
      </c>
      <c r="O26" s="18" t="str">
        <f>IF(Φύλλο1!AK326=0,0,IF(Φύλλο1!AK326=1,"ΑΙΓΙΑΛΕΙΑΣ",IF(Φύλλο1!AK326=2,"ΔΥΤΙΚΗΣ ΑΧΑΪΑΣ",IF(Φύλλο1!AK326=3,"ΕΡΥΜΑΝΘΟΥ",IF(Φύλλο1!AK326=4,"ΚΑΛΑΒΡΥΤΩΝ",IF(Φύλλο1!AK326=5,"ΠΑΤΡΕΩN",error))))))</f>
        <v>ΠΑΤΡΕΩN</v>
      </c>
      <c r="P26" s="18">
        <f>IF(Φύλλο1!AL326 = 0,0,10)</f>
        <v>10</v>
      </c>
      <c r="Q26" s="18" t="str">
        <f>IF(Φύλλο1!AL326=0,0,IF(Φύλλο1!AL326=1,"ΑΙΓΙΑΛΕΙΑΣ",IF(Φύλλο1!AL326=2,"ΔΥΤΙΚΗΣ ΑΧΑΪΑΣ",IF(Φύλλο1!AL326=3,"ΕΡΥΜΑΝΘΟΥ",IF(Φύλλο1!AL326=4,"ΚΑΛΑΒΡΥΤΩΝ",IF(Φύλλο1!AL326=5,"ΠΑΤΡΕΩN",error))))))</f>
        <v>ΠΑΤΡΕΩN</v>
      </c>
      <c r="R26" s="18">
        <f>IF(Φύλλο1!G326 = 1,3,0)</f>
        <v>0</v>
      </c>
      <c r="S26" s="18">
        <f>IF(Φύλλο1!H326 = 1,2,0)</f>
        <v>0</v>
      </c>
      <c r="T26" s="18">
        <f>IF(Φύλλο1!I326=0,0,IF(Φύλλο1!I326=1,"ΑΙΓΙΑΛΕΙΑΣ",IF(Φύλλο1!I326=2,"ΔΥΤΙΚΗΣ ΑΧΑΪΑΣ",IF(Φύλλο1!I326=3,"ΕΡΥΜΑΝΘΟΥ",IF(Φύλλο1!I326=4,"ΚΑΛΑΒΡΥΤΩΝ",IF(Φύλλο1!I326=5,"ΠΑΤΡΕΩN",error))))))</f>
        <v>0</v>
      </c>
      <c r="U26" s="18">
        <f>IF(Φύλλο1!B326=1,5,IF(Φύλλο1!B326=2,20,IF(Φύλλο1!B326=3,30,0)))</f>
        <v>0</v>
      </c>
      <c r="V26" s="18">
        <f>IF(Φύλλο1!C326=1,1,IF(Φύλλο1!C326=2,3,0))</f>
        <v>0</v>
      </c>
      <c r="W26" s="18">
        <f>IF(Φύλλο1!D326=0,0,IF(Φύλλο1!D326=1,"ΑΙΓΙΑΛΕΙΑΣ",IF(Φύλλο1!D326=2,"ΔΥΤΙΚΗΣ ΑΧΑΪΑΣ",IF(Φύλλο1!D326=3,"ΕΡΥΜΑΝΘΟΥ",IF(Φύλλο1!D326=4,"ΚΑΛΑΒΡΥΤΩΝ",IF(Φύλλο1!D326=5,"ΠΑΤΡΕΩN",error))))))</f>
        <v>0</v>
      </c>
      <c r="X26" s="18">
        <f>IF(Φύλλο1!E326=1,5,0)</f>
        <v>0</v>
      </c>
      <c r="Y26" s="18">
        <f>IF(Φύλλο1!F326=0,0,IF(Φύλλο1!F326=1,"ΑΙΓΙΑΛΕΙΑΣ",IF(Φύλλο1!F326=2,"ΔΥΤΙΚΗΣ ΑΧΑΪΑΣ",IF(Φύλλο1!F326=3,"ΕΡΥΜΑΝΘΟΥ",IF(Φύλλο1!F326=4,"ΚΑΛΑΒΡΥΤΩΝ",IF(Φύλλο1!F326=5,"ΠΑΤΡΕΩN",error))))))</f>
        <v>0</v>
      </c>
      <c r="Z26" s="19">
        <f>AL26+L26+M26+R26+U26</f>
        <v>35.625</v>
      </c>
      <c r="AA26" s="18">
        <f>Z26 + IF(O26="ΠΑΤΡΕΩN",4,0) + IF(Q26="ΠΑΤΡΕΩN",10,0) + IF(T26="ΠΑΤΡΕΩN",S26,0) + IF(W26="ΠΑΤΡΕΩN",V26,0) + IF(Y26="ΠΑΤΡΕΩN",X26,0)</f>
        <v>49.625</v>
      </c>
      <c r="AB26" s="18">
        <f>Z26 + IF(O26="ΑΙΓΙΑΛΕΙΑΣ",4,0) + IF(Q26="ΑΙΓΙΑΛΕΙΑΣ",10,0) + IF(T26="ΑΙΓΙΑΛΕΙΑΣ",S26,0) + IF(W26="ΑΙΓΙΑΛΕΙΑΣ",V26,0) + IF(Y26="ΑΙΓΙΑΛΕΙΑΣ",X26,0)</f>
        <v>35.625</v>
      </c>
      <c r="AC26" s="18">
        <f>Z26 + IF(O26="ΔΥΤΙΚΗΣ ΑΧΑΪΑΣ",4,0) + IF(Q26="ΔΥΤΙΚΗΣ ΑΧΑΪΑΣ",10,0) + IF(T26="ΔΥΤΙΚΗΣ ΑΧΑΪΑΣ",S26,0) + IF(W26="ΔΥΤΙΚΗΣ ΑΧΑΪΑΣ",V26,0) + IF(Y26="ΔΥΤΙΚΗΣ ΑΧΑΪΑΣ",X26,0)</f>
        <v>35.625</v>
      </c>
      <c r="AD26" s="18">
        <f>Z26 + IF(O26="ΕΡΥΜΑΝΘΟΥ",4,0) + IF(Q26="ΕΡΥΜΑΝΘΟΥ",10,0) + IF(T26="ΕΡΥΜΑΝΘΟΥ",S26,0) + IF(W26="ΕΡΥΜΑΝΘΟΥ",V26,0) + IF(Y26="ΕΡΥΜΑΝΘΟΥ",X26,0)</f>
        <v>35.625</v>
      </c>
      <c r="AE26" s="18">
        <f>Z26 + IF(O26="ΚΑΛΑΒΡΥΤΩΝ",4,0) + IF(Q26="ΚΑΛΑΒΡΥΤΩΝ",10,0) + IF(T26="ΚΑΛΑΒΡΥΤΩΝ",S26,0) + IF(W26="ΚΑΛΑΒΡΥΤΩΝ",V26,0) + IF(Y26="ΚΑΛΑΒΡΥΤΩΝ",X26,0)</f>
        <v>35.625</v>
      </c>
      <c r="AF26" s="18" t="str">
        <f>IF(Φύλλο1!AN326=1,"ΝΑΙ","ΌΧΙ")</f>
        <v>ΌΧΙ</v>
      </c>
      <c r="AG26" s="56" t="s">
        <v>1293</v>
      </c>
      <c r="AH26" s="57"/>
      <c r="AI26" s="28">
        <f>H26</f>
        <v>11</v>
      </c>
      <c r="AJ26" s="58">
        <f>IF(J26&gt;14,I26+1,I26)</f>
        <v>9</v>
      </c>
      <c r="AK26" s="58">
        <f>AI26+AJ26/12</f>
        <v>11.75</v>
      </c>
      <c r="AL26" s="41">
        <f>ROUNDUP((IF(AK26&gt;20,(AK26-20)*2+10+15,(IF(AK26&gt;10,(AK26-10)*1.5+10,AK26*1)))),3)</f>
        <v>12.625</v>
      </c>
      <c r="AM26" s="28"/>
      <c r="AN26" s="42" t="s">
        <v>1349</v>
      </c>
      <c r="AO26" s="12"/>
      <c r="AP26" s="12"/>
      <c r="AQ26" s="12"/>
      <c r="AR26" s="12"/>
    </row>
    <row r="27" spans="1:44" s="12" customFormat="1">
      <c r="A27" s="39">
        <v>41</v>
      </c>
      <c r="B27" s="18" t="str">
        <f>Φύλλο1!BE332</f>
        <v>ΜΟΥΣΤΑΚΑ</v>
      </c>
      <c r="C27" s="18" t="str">
        <f>Φύλλο1!BD332</f>
        <v>ΕΥΑΓΓΕΛΙΑ</v>
      </c>
      <c r="D27" s="18" t="str">
        <f>Φύλλο1!BF332</f>
        <v>ΑΠΟΣΤ</v>
      </c>
      <c r="E27" s="18" t="str">
        <f>Φύλλο1!BG332</f>
        <v>ΣΤΗ ΔΙΑΘΕΣΗ ΤΟΥ ΠΥΣΠΕ</v>
      </c>
      <c r="F27" s="18">
        <f>Φύλλο1!BC332</f>
        <v>622438</v>
      </c>
      <c r="G27" s="18" t="str">
        <f>Φύλλο1!BK332</f>
        <v>ΠΕ60</v>
      </c>
      <c r="H27" s="18">
        <f>Φύλλο1!BH332</f>
        <v>11</v>
      </c>
      <c r="I27" s="18">
        <f>Φύλλο1!BI332</f>
        <v>7</v>
      </c>
      <c r="J27" s="18">
        <f>Φύλλο1!BJ332</f>
        <v>22</v>
      </c>
      <c r="K27" s="18">
        <f>IF(H27&lt;=10,H27+TRUNC((IF(J27&gt;15,(I27+1)/12,I27/12)),3),(IF(AND((H27&gt;10),(H27&lt;=20)),10+(H27-10)*1.5+TRUNC((1.5*(IF(J27&gt;15,(I27+1)/12,I27/12))),3),25+(H27-20)*2+TRUNC((2*(IF(J27&gt;15,(I27+1)/12,I27/12))),3))))</f>
        <v>12.5</v>
      </c>
      <c r="L27" s="18">
        <f>IF(Φύλλο1!AH332=0,0,IF(Φύλλο1!AH332=1,4,IF(Φύλλο1!AH332=2,4,IF(Φύλλο1!AH332=3,4,IF(Φύλλο1!AH332=4,12,IF(Φύλλο1!AH332=5,6,"error"))))))</f>
        <v>4</v>
      </c>
      <c r="M27" s="18">
        <f>IF(Φύλλο1!AI332=0,0,IF(Φύλλο1!AI332=1,5,IF(Φύλλο1!AI332=2,11,IF(Φύλλο1!AI332=3,19,IF(Φύλλο1!AI332=4,29,19+(Φύλλο1!AI332-3)*10)))))</f>
        <v>19</v>
      </c>
      <c r="N27" s="18">
        <f>IF(Φύλλο1!AK332 = 0,0,4)</f>
        <v>4</v>
      </c>
      <c r="O27" s="18" t="str">
        <f>IF(Φύλλο1!AK332=0,0,IF(Φύλλο1!AK332=1,"ΑΙΓΙΑΛΕΙΑΣ",IF(Φύλλο1!AK332=2,"ΔΥΤΙΚΗΣ ΑΧΑΪΑΣ",IF(Φύλλο1!AK332=3,"ΕΡΥΜΑΝΘΟΥ",IF(Φύλλο1!AK332=4,"ΚΑΛΑΒΡΥΤΩΝ",IF(Φύλλο1!AK332=5,"ΠΑΤΡΕΩN",error))))))</f>
        <v>ΠΑΤΡΕΩN</v>
      </c>
      <c r="P27" s="18">
        <f>IF(Φύλλο1!AL332 = 0,0,10)</f>
        <v>10</v>
      </c>
      <c r="Q27" s="18" t="str">
        <f>IF(Φύλλο1!AL332=0,0,IF(Φύλλο1!AL332=1,"ΑΙΓΙΑΛΕΙΑΣ",IF(Φύλλο1!AL332=2,"ΔΥΤΙΚΗΣ ΑΧΑΪΑΣ",IF(Φύλλο1!AL332=3,"ΕΡΥΜΑΝΘΟΥ",IF(Φύλλο1!AL332=4,"ΚΑΛΑΒΡΥΤΩΝ",IF(Φύλλο1!AL332=5,"ΠΑΤΡΕΩN",error))))))</f>
        <v>ΠΑΤΡΕΩN</v>
      </c>
      <c r="R27" s="18">
        <f>IF(Φύλλο1!G332 = 1,3,0)</f>
        <v>0</v>
      </c>
      <c r="S27" s="18">
        <f>IF(Φύλλο1!H332 = 1,2,0)</f>
        <v>0</v>
      </c>
      <c r="T27" s="18">
        <f>IF(Φύλλο1!I332=0,0,IF(Φύλλο1!I332=1,"ΑΙΓΙΑΛΕΙΑΣ",IF(Φύλλο1!I332=2,"ΔΥΤΙΚΗΣ ΑΧΑΪΑΣ",IF(Φύλλο1!I332=3,"ΕΡΥΜΑΝΘΟΥ",IF(Φύλλο1!I332=4,"ΚΑΛΑΒΡΥΤΩΝ",IF(Φύλλο1!I332=5,"ΠΑΤΡΕΩN",error))))))</f>
        <v>0</v>
      </c>
      <c r="U27" s="18">
        <f>IF(Φύλλο1!B332=1,5,IF(Φύλλο1!B332=2,20,IF(Φύλλο1!B332=3,30,0)))</f>
        <v>0</v>
      </c>
      <c r="V27" s="18">
        <f>IF(Φύλλο1!C332=1,1,IF(Φύλλο1!C332=2,3,0))</f>
        <v>0</v>
      </c>
      <c r="W27" s="18">
        <f>IF(Φύλλο1!D332=0,0,IF(Φύλλο1!D332=1,"ΑΙΓΙΑΛΕΙΑΣ",IF(Φύλλο1!D332=2,"ΔΥΤΙΚΗΣ ΑΧΑΪΑΣ",IF(Φύλλο1!D332=3,"ΕΡΥΜΑΝΘΟΥ",IF(Φύλλο1!D332=4,"ΚΑΛΑΒΡΥΤΩΝ",IF(Φύλλο1!D332=5,"ΠΑΤΡΕΩN",error))))))</f>
        <v>0</v>
      </c>
      <c r="X27" s="18">
        <f>IF(Φύλλο1!E332=1,5,0)</f>
        <v>0</v>
      </c>
      <c r="Y27" s="18">
        <f>IF(Φύλλο1!F332=0,0,IF(Φύλλο1!F332=1,"ΑΙΓΙΑΛΕΙΑΣ",IF(Φύλλο1!F332=2,"ΔΥΤΙΚΗΣ ΑΧΑΪΑΣ",IF(Φύλλο1!F332=3,"ΕΡΥΜΑΝΘΟΥ",IF(Φύλλο1!F332=4,"ΚΑΛΑΒΡΥΤΩΝ",IF(Φύλλο1!F332=5,"ΠΑΤΡΕΩN",error))))))</f>
        <v>0</v>
      </c>
      <c r="Z27" s="19">
        <f>AL27+L27+M27+R27+U27</f>
        <v>35.5</v>
      </c>
      <c r="AA27" s="18">
        <f>Z27 + IF(O27="ΠΑΤΡΕΩN",4,0) + IF(Q27="ΠΑΤΡΕΩN",10,0) + IF(T27="ΠΑΤΡΕΩN",S27,0) + IF(W27="ΠΑΤΡΕΩN",V27,0) + IF(Y27="ΠΑΤΡΕΩN",X27,0)</f>
        <v>49.5</v>
      </c>
      <c r="AB27" s="18">
        <f>Z27 + IF(O27="ΑΙΓΙΑΛΕΙΑΣ",4,0) + IF(Q27="ΑΙΓΙΑΛΕΙΑΣ",10,0) + IF(T27="ΑΙΓΙΑΛΕΙΑΣ",S27,0) + IF(W27="ΑΙΓΙΑΛΕΙΑΣ",V27,0) + IF(Y27="ΑΙΓΙΑΛΕΙΑΣ",X27,0)</f>
        <v>35.5</v>
      </c>
      <c r="AC27" s="18">
        <f>Z27 + IF(O27="ΔΥΤΙΚΗΣ ΑΧΑΪΑΣ",4,0) + IF(Q27="ΔΥΤΙΚΗΣ ΑΧΑΪΑΣ",10,0) + IF(T27="ΔΥΤΙΚΗΣ ΑΧΑΪΑΣ",S27,0) + IF(W27="ΔΥΤΙΚΗΣ ΑΧΑΪΑΣ",V27,0) + IF(Y27="ΔΥΤΙΚΗΣ ΑΧΑΪΑΣ",X27,0)</f>
        <v>35.5</v>
      </c>
      <c r="AD27" s="18">
        <f>Z27 + IF(O27="ΕΡΥΜΑΝΘΟΥ",4,0) + IF(Q27="ΕΡΥΜΑΝΘΟΥ",10,0) + IF(T27="ΕΡΥΜΑΝΘΟΥ",S27,0) + IF(W27="ΕΡΥΜΑΝΘΟΥ",V27,0) + IF(Y27="ΕΡΥΜΑΝΘΟΥ",X27,0)</f>
        <v>35.5</v>
      </c>
      <c r="AE27" s="18">
        <f>Z27 + IF(O27="ΚΑΛΑΒΡΥΤΩΝ",4,0) + IF(Q27="ΚΑΛΑΒΡΥΤΩΝ",10,0) + IF(T27="ΚΑΛΑΒΡΥΤΩΝ",S27,0) + IF(W27="ΚΑΛΑΒΡΥΤΩΝ",V27,0) + IF(Y27="ΚΑΛΑΒΡΥΤΩΝ",X27,0)</f>
        <v>35.5</v>
      </c>
      <c r="AF27" s="18" t="str">
        <f>IF(Φύλλο1!AN332=1,"ΝΑΙ","ΌΧΙ")</f>
        <v>ΌΧΙ</v>
      </c>
      <c r="AG27" s="40" t="s">
        <v>1291</v>
      </c>
      <c r="AH27" s="43"/>
      <c r="AI27" s="27">
        <f>H27</f>
        <v>11</v>
      </c>
      <c r="AJ27" s="41">
        <f>IF(J27&gt;14,I27+1,I27)</f>
        <v>8</v>
      </c>
      <c r="AK27" s="41">
        <f>AI27+AJ27/12</f>
        <v>11.666666666666666</v>
      </c>
      <c r="AL27" s="41">
        <f>ROUNDUP((IF(AK27&gt;20,(AK27-20)*2+10+15,(IF(AK27&gt;10,(AK27-10)*1.5+10,AK27*1)))),3)</f>
        <v>12.5</v>
      </c>
      <c r="AM27" s="28"/>
      <c r="AN27" s="42" t="s">
        <v>1349</v>
      </c>
    </row>
    <row r="28" spans="1:44" s="12" customFormat="1">
      <c r="A28" s="44">
        <v>42</v>
      </c>
      <c r="B28" s="18" t="str">
        <f>Φύλλο1!BE388</f>
        <v>ΛΕΟΝΤΙΟΥ</v>
      </c>
      <c r="C28" s="18" t="str">
        <f>Φύλλο1!BD388</f>
        <v>ΕΛΕΝΗ</v>
      </c>
      <c r="D28" s="18" t="str">
        <f>Φύλλο1!BF388</f>
        <v>ΙΩΑΝΝΗΣ</v>
      </c>
      <c r="E28" s="18" t="str">
        <f>Φύλλο1!BG388</f>
        <v>ΣΤΗ ΔΙΑΘΕΣΗ ΤΟΥ ΠΥΣΠΕ</v>
      </c>
      <c r="F28" s="17">
        <f>Φύλλο1!BC388</f>
        <v>622434</v>
      </c>
      <c r="G28" s="18" t="str">
        <f>Φύλλο1!BK388</f>
        <v>ΠΕ60</v>
      </c>
      <c r="H28" s="17">
        <f>Φύλλο1!BH388</f>
        <v>11</v>
      </c>
      <c r="I28" s="17">
        <f>Φύλλο1!BI388</f>
        <v>7</v>
      </c>
      <c r="J28" s="17">
        <f>Φύλλο1!BJ388</f>
        <v>20</v>
      </c>
      <c r="K28" s="17">
        <f>IF(H28&lt;=10,H28+TRUNC((IF(J28&gt;15,(I28+1)/12,I28/12)),3),(IF(AND((H28&gt;10),(H28&lt;=20)),10+(H28-10)*1.5+TRUNC((1.5*(IF(J28&gt;15,(I28+1)/12,I28/12))),3),25+(H28-20)*2+TRUNC((2*(IF(J28&gt;15,(I28+1)/12,I28/12))),3))))</f>
        <v>12.5</v>
      </c>
      <c r="L28" s="17">
        <f>IF(Φύλλο1!AH388=0,0,IF(Φύλλο1!AH388=1,4,IF(Φύλλο1!AH388=2,4,IF(Φύλλο1!AH388=3,4,IF(Φύλλο1!AH388=4,12,IF(Φύλλο1!AH388=5,6,"error"))))))</f>
        <v>4</v>
      </c>
      <c r="M28" s="17">
        <f>IF(Φύλλο1!AI388=0,0,IF(Φύλλο1!AI388=1,5,IF(Φύλλο1!AI388=2,11,IF(Φύλλο1!AI388=3,19,IF(Φύλλο1!AI388=4,29,19+(Φύλλο1!AI388-3)*10)))))</f>
        <v>19</v>
      </c>
      <c r="N28" s="17">
        <f>IF(Φύλλο1!AK388 = 0,0,4)</f>
        <v>4</v>
      </c>
      <c r="O28" s="18" t="str">
        <f>IF(Φύλλο1!AK388=0,0,IF(Φύλλο1!AK388=1,"ΑΙΓΙΑΛΕΙΑΣ",IF(Φύλλο1!AK388=2,"ΔΥΤΙΚΗΣ ΑΧΑΪΑΣ",IF(Φύλλο1!AK388=3,"ΕΡΥΜΑΝΘΟΥ",IF(Φύλλο1!AK388=4,"ΚΑΛΑΒΡΥΤΩΝ",IF(Φύλλο1!AK388=5,"ΠΑΤΡΕΩN",error))))))</f>
        <v>ΠΑΤΡΕΩN</v>
      </c>
      <c r="P28" s="17">
        <f>IF(Φύλλο1!AL388 = 0,0,10)</f>
        <v>10</v>
      </c>
      <c r="Q28" s="18" t="str">
        <f>IF(Φύλλο1!AL388=0,0,IF(Φύλλο1!AL388=1,"ΑΙΓΙΑΛΕΙΑΣ",IF(Φύλλο1!AL388=2,"ΔΥΤΙΚΗΣ ΑΧΑΪΑΣ",IF(Φύλλο1!AL388=3,"ΕΡΥΜΑΝΘΟΥ",IF(Φύλλο1!AL388=4,"ΚΑΛΑΒΡΥΤΩΝ",IF(Φύλλο1!AL388=5,"ΠΑΤΡΕΩN",error))))))</f>
        <v>ΠΑΤΡΕΩN</v>
      </c>
      <c r="R28" s="17">
        <f>IF(Φύλλο1!G388 = 1,3,0)</f>
        <v>0</v>
      </c>
      <c r="S28" s="18">
        <f>IF(Φύλλο1!H388 = 1,2,0)</f>
        <v>0</v>
      </c>
      <c r="T28" s="17">
        <f>IF(Φύλλο1!I388=0,0,IF(Φύλλο1!I388=1,"ΑΙΓΙΑΛΕΙΑΣ",IF(Φύλλο1!I388=2,"ΔΥΤΙΚΗΣ ΑΧΑΪΑΣ",IF(Φύλλο1!I388=3,"ΕΡΥΜΑΝΘΟΥ",IF(Φύλλο1!I388=4,"ΚΑΛΑΒΡΥΤΩΝ",IF(Φύλλο1!I388=5,"ΠΑΤΡΕΩN",error))))))</f>
        <v>0</v>
      </c>
      <c r="U28" s="17">
        <f>IF(Φύλλο1!B388=1,5,IF(Φύλλο1!B388=2,20,IF(Φύλλο1!B388=3,30,0)))</f>
        <v>0</v>
      </c>
      <c r="V28" s="17">
        <f>IF(Φύλλο1!C388=1,1,IF(Φύλλο1!C388=2,3,0))</f>
        <v>0</v>
      </c>
      <c r="W28" s="17">
        <f>IF(Φύλλο1!D388=0,0,IF(Φύλλο1!D388=1,"ΑΙΓΙΑΛΕΙΑΣ",IF(Φύλλο1!D388=2,"ΔΥΤΙΚΗΣ ΑΧΑΪΑΣ",IF(Φύλλο1!D388=3,"ΕΡΥΜΑΝΘΟΥ",IF(Φύλλο1!D388=4,"ΚΑΛΑΒΡΥΤΩΝ",IF(Φύλλο1!D388=5,"ΠΑΤΡΕΩN",error))))))</f>
        <v>0</v>
      </c>
      <c r="X28" s="17">
        <f>IF(Φύλλο1!E388=1,5,0)</f>
        <v>0</v>
      </c>
      <c r="Y28" s="17">
        <f>IF(Φύλλο1!F388=0,0,IF(Φύλλο1!F388=1,"ΑΙΓΙΑΛΕΙΑΣ",IF(Φύλλο1!F388=2,"ΔΥΤΙΚΗΣ ΑΧΑΪΑΣ",IF(Φύλλο1!F388=3,"ΕΡΥΜΑΝΘΟΥ",IF(Φύλλο1!F388=4,"ΚΑΛΑΒΡΥΤΩΝ",IF(Φύλλο1!F388=5,"ΠΑΤΡΕΩN",error))))))</f>
        <v>0</v>
      </c>
      <c r="Z28" s="19">
        <f>AL28+L28+M28+R28+U28</f>
        <v>35.5</v>
      </c>
      <c r="AA28" s="18">
        <f>Z28 + IF(O28="ΠΑΤΡΕΩN",4,0) + IF(Q28="ΠΑΤΡΕΩN",10,0) + IF(T28="ΠΑΤΡΕΩN",S28,0) + IF(W28="ΠΑΤΡΕΩN",V28,0) + IF(Y28="ΠΑΤΡΕΩN",X28,0)</f>
        <v>49.5</v>
      </c>
      <c r="AB28" s="18">
        <f>Z28 + IF(O28="ΑΙΓΙΑΛΕΙΑΣ",4,0) + IF(Q28="ΑΙΓΙΑΛΕΙΑΣ",10,0) + IF(T28="ΑΙΓΙΑΛΕΙΑΣ",S28,0) + IF(W28="ΑΙΓΙΑΛΕΙΑΣ",V28,0) + IF(Y28="ΑΙΓΙΑΛΕΙΑΣ",X28,0)</f>
        <v>35.5</v>
      </c>
      <c r="AC28" s="18">
        <f>Z28 + IF(O28="ΔΥΤΙΚΗΣ ΑΧΑΪΑΣ",4,0) + IF(Q28="ΔΥΤΙΚΗΣ ΑΧΑΪΑΣ",10,0) + IF(T28="ΔΥΤΙΚΗΣ ΑΧΑΪΑΣ",S28,0) + IF(W28="ΔΥΤΙΚΗΣ ΑΧΑΪΑΣ",V28,0) + IF(Y28="ΔΥΤΙΚΗΣ ΑΧΑΪΑΣ",X28,0)</f>
        <v>35.5</v>
      </c>
      <c r="AD28" s="18">
        <f>Z28 + IF(O28="ΕΡΥΜΑΝΘΟΥ",4,0) + IF(Q28="ΕΡΥΜΑΝΘΟΥ",10,0) + IF(T28="ΕΡΥΜΑΝΘΟΥ",S28,0) + IF(W28="ΕΡΥΜΑΝΘΟΥ",V28,0) + IF(Y28="ΕΡΥΜΑΝΘΟΥ",X28,0)</f>
        <v>35.5</v>
      </c>
      <c r="AE28" s="18">
        <f>Z28 + IF(O28="ΚΑΛΑΒΡΥΤΩΝ",4,0) + IF(Q28="ΚΑΛΑΒΡΥΤΩΝ",10,0) + IF(T28="ΚΑΛΑΒΡΥΤΩΝ",S28,0) + IF(W28="ΚΑΛΑΒΡΥΤΩΝ",V28,0) + IF(Y28="ΚΑΛΑΒΡΥΤΩΝ",X28,0)</f>
        <v>35.5</v>
      </c>
      <c r="AF28" s="18" t="str">
        <f>IF(Φύλλο1!AN388=1,"ΝΑΙ","ΌΧΙ")</f>
        <v>ΌΧΙ</v>
      </c>
      <c r="AG28" s="40" t="s">
        <v>1295</v>
      </c>
      <c r="AH28" s="43"/>
      <c r="AI28" s="27">
        <f>H28</f>
        <v>11</v>
      </c>
      <c r="AJ28" s="41">
        <f>IF(J28&gt;14,I28+1,I28)</f>
        <v>8</v>
      </c>
      <c r="AK28" s="41">
        <f>AI28+AJ28/12</f>
        <v>11.666666666666666</v>
      </c>
      <c r="AL28" s="41">
        <f>ROUNDUP((IF(AK28&gt;20,(AK28-20)*2+10+15,(IF(AK28&gt;10,(AK28-10)*1.5+10,AK28*1)))),3)</f>
        <v>12.5</v>
      </c>
      <c r="AM28" s="28"/>
      <c r="AN28" s="42" t="s">
        <v>1349</v>
      </c>
    </row>
    <row r="29" spans="1:44" s="12" customFormat="1">
      <c r="A29" s="39">
        <v>47</v>
      </c>
      <c r="B29" s="18" t="str">
        <f>Φύλλο1!BE246</f>
        <v>ΛΑΜΠΡΟΠΟΥΛΟΥ</v>
      </c>
      <c r="C29" s="18" t="str">
        <f>Φύλλο1!BD246</f>
        <v>ΑΙΚΑΤΕΡΙΝΗ</v>
      </c>
      <c r="D29" s="18" t="str">
        <f>Φύλλο1!BF246</f>
        <v>ΧΑΡΑΛΑΜΠΟΣ</v>
      </c>
      <c r="E29" s="18" t="str">
        <f>Φύλλο1!BG246</f>
        <v>41 ΝΗΠΙΑΓΩΓΕΙΟ ΠΑΤΡΩΝ</v>
      </c>
      <c r="F29" s="18">
        <f>Φύλλο1!BC246</f>
        <v>591909</v>
      </c>
      <c r="G29" s="18" t="str">
        <f>Φύλλο1!BK246</f>
        <v>ΠΕ60</v>
      </c>
      <c r="H29" s="18">
        <f>Φύλλο1!BH246</f>
        <v>19</v>
      </c>
      <c r="I29" s="18">
        <f>Φύλλο1!BI246</f>
        <v>8</v>
      </c>
      <c r="J29" s="18">
        <f>Φύλλο1!BJ246</f>
        <v>29</v>
      </c>
      <c r="K29" s="18">
        <f>IF(H29&lt;=10,H29+TRUNC((IF(J29&gt;15,(I29+1)/12,I29/12)),3),(IF(AND((H29&gt;10),(H29&lt;=20)),10+(H29-10)*1.5+TRUNC((1.5*(IF(J29&gt;15,(I29+1)/12,I29/12))),3),25+(H29-20)*2+TRUNC((2*(IF(J29&gt;15,(I29+1)/12,I29/12))),3))))</f>
        <v>24.625</v>
      </c>
      <c r="L29" s="18">
        <f>IF(Φύλλο1!AH246=0,0,IF(Φύλλο1!AH246=1,4,IF(Φύλλο1!AH246=2,4,IF(Φύλλο1!AH246=3,4,IF(Φύλλο1!AH246=4,12,IF(Φύλλο1!AH246=5,6,"error"))))))</f>
        <v>4</v>
      </c>
      <c r="M29" s="18">
        <f>IF(Φύλλο1!AI246=0,0,IF(Φύλλο1!AI246=1,5,IF(Φύλλο1!AI246=2,11,IF(Φύλλο1!AI246=3,19,IF(Φύλλο1!AI246=4,29,19+(Φύλλο1!AI246-3)*10)))))</f>
        <v>5</v>
      </c>
      <c r="N29" s="18">
        <f>IF(Φύλλο1!AK246 = 0,0,4)</f>
        <v>4</v>
      </c>
      <c r="O29" s="18" t="str">
        <f>IF(Φύλλο1!AK246=0,0,IF(Φύλλο1!AK246=1,"ΑΙΓΙΑΛΕΙΑΣ",IF(Φύλλο1!AK246=2,"ΔΥΤΙΚΗΣ ΑΧΑΪΑΣ",IF(Φύλλο1!AK246=3,"ΕΡΥΜΑΝΘΟΥ",IF(Φύλλο1!AK246=4,"ΚΑΛΑΒΡΥΤΩΝ",IF(Φύλλο1!AK246=5,"ΠΑΤΡΕΩN",error))))))</f>
        <v>ΠΑΤΡΕΩN</v>
      </c>
      <c r="P29" s="18">
        <f>IF(Φύλλο1!AL246 = 0,0,10)</f>
        <v>10</v>
      </c>
      <c r="Q29" s="18" t="str">
        <f>IF(Φύλλο1!AL246=0,0,IF(Φύλλο1!AL246=1,"ΑΙΓΙΑΛΕΙΑΣ",IF(Φύλλο1!AL246=2,"ΔΥΤΙΚΗΣ ΑΧΑΪΑΣ",IF(Φύλλο1!AL246=3,"ΕΡΥΜΑΝΘΟΥ",IF(Φύλλο1!AL246=4,"ΚΑΛΑΒΡΥΤΩΝ",IF(Φύλλο1!AL246=5,"ΠΑΤΡΕΩN",error))))))</f>
        <v>ΠΑΤΡΕΩN</v>
      </c>
      <c r="R29" s="18">
        <f>IF(Φύλλο1!G246 = 1,3,0)</f>
        <v>0</v>
      </c>
      <c r="S29" s="18">
        <f>IF(Φύλλο1!H246 = 1,2,0)</f>
        <v>0</v>
      </c>
      <c r="T29" s="18">
        <f>IF(Φύλλο1!I246=0,0,IF(Φύλλο1!I246=1,"ΑΙΓΙΑΛΕΙΑΣ",IF(Φύλλο1!I246=2,"ΔΥΤΙΚΗΣ ΑΧΑΪΑΣ",IF(Φύλλο1!I246=3,"ΕΡΥΜΑΝΘΟΥ",IF(Φύλλο1!I246=4,"ΚΑΛΑΒΡΥΤΩΝ",IF(Φύλλο1!I246=5,"ΠΑΤΡΕΩN",error))))))</f>
        <v>0</v>
      </c>
      <c r="U29" s="18">
        <f>IF(Φύλλο1!B246=1,5,IF(Φύλλο1!B246=2,20,IF(Φύλλο1!B246=3,30,0)))</f>
        <v>0</v>
      </c>
      <c r="V29" s="18">
        <f>IF(Φύλλο1!C246=1,1,IF(Φύλλο1!C246=2,3,0))</f>
        <v>0</v>
      </c>
      <c r="W29" s="18">
        <f>IF(Φύλλο1!D246=0,0,IF(Φύλλο1!D246=1,"ΑΙΓΙΑΛΕΙΑΣ",IF(Φύλλο1!D246=2,"ΔΥΤΙΚΗΣ ΑΧΑΪΑΣ",IF(Φύλλο1!D246=3,"ΕΡΥΜΑΝΘΟΥ",IF(Φύλλο1!D246=4,"ΚΑΛΑΒΡΥΤΩΝ",IF(Φύλλο1!D246=5,"ΠΑΤΡΕΩN",error))))))</f>
        <v>0</v>
      </c>
      <c r="X29" s="18">
        <f>IF(Φύλλο1!E246=1,5,0)</f>
        <v>0</v>
      </c>
      <c r="Y29" s="18">
        <f>IF(Φύλλο1!F246=0,0,IF(Φύλλο1!F246=1,"ΑΙΓΙΑΛΕΙΑΣ",IF(Φύλλο1!F246=2,"ΔΥΤΙΚΗΣ ΑΧΑΪΑΣ",IF(Φύλλο1!F246=3,"ΕΡΥΜΑΝΘΟΥ",IF(Φύλλο1!F246=4,"ΚΑΛΑΒΡΥΤΩΝ",IF(Φύλλο1!F246=5,"ΠΑΤΡΕΩN",error))))))</f>
        <v>0</v>
      </c>
      <c r="Z29" s="19">
        <f>AL29+L29+M29+R29+U29</f>
        <v>33.625</v>
      </c>
      <c r="AA29" s="18">
        <f>Z29 + IF(O29="ΠΑΤΡΕΩN",4,0) + IF(Q29="ΠΑΤΡΕΩN",10,0) + IF(T29="ΠΑΤΡΕΩN",S29,0) + IF(W29="ΠΑΤΡΕΩN",V29,0) + IF(Y29="ΠΑΤΡΕΩN",X29,0)</f>
        <v>47.625</v>
      </c>
      <c r="AB29" s="18">
        <f>Z29 + IF(O29="ΑΙΓΙΑΛΕΙΑΣ",4,0) + IF(Q29="ΑΙΓΙΑΛΕΙΑΣ",10,0) + IF(T29="ΑΙΓΙΑΛΕΙΑΣ",S29,0) + IF(W29="ΑΙΓΙΑΛΕΙΑΣ",V29,0) + IF(Y29="ΑΙΓΙΑΛΕΙΑΣ",X29,0)</f>
        <v>33.625</v>
      </c>
      <c r="AC29" s="18">
        <f>Z29 + IF(O29="ΔΥΤΙΚΗΣ ΑΧΑΪΑΣ",4,0) + IF(Q29="ΔΥΤΙΚΗΣ ΑΧΑΪΑΣ",10,0) + IF(T29="ΔΥΤΙΚΗΣ ΑΧΑΪΑΣ",S29,0) + IF(W29="ΔΥΤΙΚΗΣ ΑΧΑΪΑΣ",V29,0) + IF(Y29="ΔΥΤΙΚΗΣ ΑΧΑΪΑΣ",X29,0)</f>
        <v>33.625</v>
      </c>
      <c r="AD29" s="18">
        <f>Z29 + IF(O29="ΕΡΥΜΑΝΘΟΥ",4,0) + IF(Q29="ΕΡΥΜΑΝΘΟΥ",10,0) + IF(T29="ΕΡΥΜΑΝΘΟΥ",S29,0) + IF(W29="ΕΡΥΜΑΝΘΟΥ",V29,0) + IF(Y29="ΕΡΥΜΑΝΘΟΥ",X29,0)</f>
        <v>33.625</v>
      </c>
      <c r="AE29" s="18">
        <f>Z29 + IF(O29="ΚΑΛΑΒΡΥΤΩΝ",4,0) + IF(Q29="ΚΑΛΑΒΡΥΤΩΝ",10,0) + IF(T29="ΚΑΛΑΒΡΥΤΩΝ",S29,0) + IF(W29="ΚΑΛΑΒΡΥΤΩΝ",V29,0) + IF(Y29="ΚΑΛΑΒΡΥΤΩΝ",X29,0)</f>
        <v>33.625</v>
      </c>
      <c r="AF29" s="18" t="str">
        <f>IF(Φύλλο1!AN246=1,"ΝΑΙ","ΌΧΙ")</f>
        <v>ΌΧΙ</v>
      </c>
      <c r="AG29" s="20" t="s">
        <v>1294</v>
      </c>
      <c r="AH29" s="25"/>
      <c r="AI29" s="27">
        <f>H29</f>
        <v>19</v>
      </c>
      <c r="AJ29" s="41">
        <f>IF(J29&gt;14,I29+1,I29)</f>
        <v>9</v>
      </c>
      <c r="AK29" s="41">
        <f>AI29+AJ29/12</f>
        <v>19.75</v>
      </c>
      <c r="AL29" s="41">
        <f>ROUNDUP((IF(AK29&gt;20,(AK29-20)*2+10+15,(IF(AK29&gt;10,(AK29-10)*1.5+10,AK29*1)))),3)</f>
        <v>24.625</v>
      </c>
      <c r="AM29" s="28"/>
      <c r="AN29" s="42" t="s">
        <v>1349</v>
      </c>
    </row>
    <row r="30" spans="1:44" s="12" customFormat="1">
      <c r="A30" s="39">
        <v>50</v>
      </c>
      <c r="B30" s="18" t="str">
        <f>Φύλλο1!BE341</f>
        <v>ΚΑΤΣΙΚΟΓΙΑΝΝΗ</v>
      </c>
      <c r="C30" s="18" t="str">
        <f>Φύλλο1!BD341</f>
        <v>ΑΡΕΤΗ</v>
      </c>
      <c r="D30" s="18" t="str">
        <f>Φύλλο1!BF341</f>
        <v>ΓΕΩΡΓΙΟΣ</v>
      </c>
      <c r="E30" s="18" t="str">
        <f>Φύλλο1!BG341</f>
        <v>3ο ΝΗΠΙΑΓΩΓΕΙΟ ΚΑΤΩ ΑΧΑΪΑΣ</v>
      </c>
      <c r="F30" s="18">
        <f>Φύλλο1!BC341</f>
        <v>608065</v>
      </c>
      <c r="G30" s="18" t="str">
        <f>Φύλλο1!BK341</f>
        <v>ΠΕ60</v>
      </c>
      <c r="H30" s="15">
        <v>19</v>
      </c>
      <c r="I30" s="15">
        <v>5</v>
      </c>
      <c r="J30" s="15">
        <v>12</v>
      </c>
      <c r="K30" s="18">
        <f>IF(H30&lt;=10,H30+TRUNC((IF(J30&gt;15,(I30+1)/12,I30/12)),3),(IF(AND((H30&gt;10),(H30&lt;=20)),10+(H30-10)*1.5+TRUNC((1.5*(IF(J30&gt;15,(I30+1)/12,I30/12))),3),25+(H30-20)*2+TRUNC((2*(IF(J30&gt;15,(I30+1)/12,I30/12))),3))))</f>
        <v>24.125</v>
      </c>
      <c r="L30" s="18">
        <f>IF(Φύλλο1!AH341=0,0,IF(Φύλλο1!AH341=1,4,IF(Φύλλο1!AH341=2,4,IF(Φύλλο1!AH341=3,4,IF(Φύλλο1!AH341=4,12,IF(Φύλλο1!AH341=5,6,"error"))))))</f>
        <v>4</v>
      </c>
      <c r="M30" s="18">
        <f>IF(Φύλλο1!AI341=0,0,IF(Φύλλο1!AI341=1,5,IF(Φύλλο1!AI341=2,11,IF(Φύλλο1!AI341=3,19,IF(Φύλλο1!AI341=4,29,19+(Φύλλο1!AI341-3)*10)))))</f>
        <v>5</v>
      </c>
      <c r="N30" s="18">
        <f>IF(Φύλλο1!AK341 = 0,0,4)</f>
        <v>4</v>
      </c>
      <c r="O30" s="18" t="str">
        <f>IF(Φύλλο1!AK341=0,0,IF(Φύλλο1!AK341=1,"ΑΙΓΙΑΛΕΙΑΣ",IF(Φύλλο1!AK341=2,"ΔΥΤΙΚΗΣ ΑΧΑΪΑΣ",IF(Φύλλο1!AK341=3,"ΕΡΥΜΑΝΘΟΥ",IF(Φύλλο1!AK341=4,"ΚΑΛΑΒΡΥΤΩΝ",IF(Φύλλο1!AK341=5,"ΠΑΤΡΕΩN",error))))))</f>
        <v>ΠΑΤΡΕΩN</v>
      </c>
      <c r="P30" s="18">
        <f>IF(Φύλλο1!AL341 = 0,0,10)</f>
        <v>10</v>
      </c>
      <c r="Q30" s="18" t="str">
        <f>IF(Φύλλο1!AL341=0,0,IF(Φύλλο1!AL341=1,"ΑΙΓΙΑΛΕΙΑΣ",IF(Φύλλο1!AL341=2,"ΔΥΤΙΚΗΣ ΑΧΑΪΑΣ",IF(Φύλλο1!AL341=3,"ΕΡΥΜΑΝΘΟΥ",IF(Φύλλο1!AL341=4,"ΚΑΛΑΒΡΥΤΩΝ",IF(Φύλλο1!AL341=5,"ΠΑΤΡΕΩN",error))))))</f>
        <v>ΠΑΤΡΕΩN</v>
      </c>
      <c r="R30" s="18">
        <f>IF(Φύλλο1!G341 = 1,3,0)</f>
        <v>0</v>
      </c>
      <c r="S30" s="18">
        <f>IF(Φύλλο1!H341 = 1,2,0)</f>
        <v>0</v>
      </c>
      <c r="T30" s="18">
        <f>IF(Φύλλο1!I341=0,0,IF(Φύλλο1!I341=1,"ΑΙΓΙΑΛΕΙΑΣ",IF(Φύλλο1!I341=2,"ΔΥΤΙΚΗΣ ΑΧΑΪΑΣ",IF(Φύλλο1!I341=3,"ΕΡΥΜΑΝΘΟΥ",IF(Φύλλο1!I341=4,"ΚΑΛΑΒΡΥΤΩΝ",IF(Φύλλο1!I341=5,"ΠΑΤΡΕΩN",error))))))</f>
        <v>0</v>
      </c>
      <c r="U30" s="18">
        <f>IF(Φύλλο1!B341=1,5,IF(Φύλλο1!B341=2,20,IF(Φύλλο1!B341=3,30,0)))</f>
        <v>0</v>
      </c>
      <c r="V30" s="18">
        <f>IF(Φύλλο1!C341=1,1,IF(Φύλλο1!C341=2,3,0))</f>
        <v>0</v>
      </c>
      <c r="W30" s="18">
        <f>IF(Φύλλο1!D341=0,0,IF(Φύλλο1!D341=1,"ΑΙΓΙΑΛΕΙΑΣ",IF(Φύλλο1!D341=2,"ΔΥΤΙΚΗΣ ΑΧΑΪΑΣ",IF(Φύλλο1!D341=3,"ΕΡΥΜΑΝΘΟΥ",IF(Φύλλο1!D341=4,"ΚΑΛΑΒΡΥΤΩΝ",IF(Φύλλο1!D341=5,"ΠΑΤΡΕΩN",error))))))</f>
        <v>0</v>
      </c>
      <c r="X30" s="18">
        <f>IF(Φύλλο1!E341=1,5,0)</f>
        <v>0</v>
      </c>
      <c r="Y30" s="18">
        <f>IF(Φύλλο1!F341=0,0,IF(Φύλλο1!F341=1,"ΑΙΓΙΑΛΕΙΑΣ",IF(Φύλλο1!F341=2,"ΔΥΤΙΚΗΣ ΑΧΑΪΑΣ",IF(Φύλλο1!F341=3,"ΕΡΥΜΑΝΘΟΥ",IF(Φύλλο1!F341=4,"ΚΑΛΑΒΡΥΤΩΝ",IF(Φύλλο1!F341=5,"ΠΑΤΡΕΩN",error))))))</f>
        <v>0</v>
      </c>
      <c r="Z30" s="19">
        <f>AL30+L30+M30+R30+U30</f>
        <v>33.125</v>
      </c>
      <c r="AA30" s="18">
        <f>Z30 + IF(O30="ΠΑΤΡΕΩN",4,0) + IF(Q30="ΠΑΤΡΕΩN",10,0) + IF(T30="ΠΑΤΡΕΩN",S30,0) + IF(W30="ΠΑΤΡΕΩN",V30,0) + IF(Y30="ΠΑΤΡΕΩN",X30,0)</f>
        <v>47.125</v>
      </c>
      <c r="AB30" s="18">
        <f>Z30 + IF(O30="ΑΙΓΙΑΛΕΙΑΣ",4,0) + IF(Q30="ΑΙΓΙΑΛΕΙΑΣ",10,0) + IF(T30="ΑΙΓΙΑΛΕΙΑΣ",S30,0) + IF(W30="ΑΙΓΙΑΛΕΙΑΣ",V30,0) + IF(Y30="ΑΙΓΙΑΛΕΙΑΣ",X30,0)</f>
        <v>33.125</v>
      </c>
      <c r="AC30" s="18">
        <f>Z30 + IF(O30="ΔΥΤΙΚΗΣ ΑΧΑΪΑΣ",4,0) + IF(Q30="ΔΥΤΙΚΗΣ ΑΧΑΪΑΣ",10,0) + IF(T30="ΔΥΤΙΚΗΣ ΑΧΑΪΑΣ",S30,0) + IF(W30="ΔΥΤΙΚΗΣ ΑΧΑΪΑΣ",V30,0) + IF(Y30="ΔΥΤΙΚΗΣ ΑΧΑΪΑΣ",X30,0)</f>
        <v>33.125</v>
      </c>
      <c r="AD30" s="18">
        <f>Z30 + IF(O30="ΕΡΥΜΑΝΘΟΥ",4,0) + IF(Q30="ΕΡΥΜΑΝΘΟΥ",10,0) + IF(T30="ΕΡΥΜΑΝΘΟΥ",S30,0) + IF(W30="ΕΡΥΜΑΝΘΟΥ",V30,0) + IF(Y30="ΕΡΥΜΑΝΘΟΥ",X30,0)</f>
        <v>33.125</v>
      </c>
      <c r="AE30" s="18">
        <f>Z30 + IF(O30="ΚΑΛΑΒΡΥΤΩΝ",4,0) + IF(Q30="ΚΑΛΑΒΡΥΤΩΝ",10,0) + IF(T30="ΚΑΛΑΒΡΥΤΩΝ",S30,0) + IF(W30="ΚΑΛΑΒΡΥΤΩΝ",V30,0) + IF(Y30="ΚΑΛΑΒΡΥΤΩΝ",X30,0)</f>
        <v>33.125</v>
      </c>
      <c r="AF30" s="18" t="str">
        <f>IF(Φύλλο1!AN341=1,"ΝΑΙ","ΌΧΙ")</f>
        <v>ΌΧΙ</v>
      </c>
      <c r="AG30" s="40" t="s">
        <v>1296</v>
      </c>
      <c r="AH30" s="43"/>
      <c r="AI30" s="27">
        <f>H30</f>
        <v>19</v>
      </c>
      <c r="AJ30" s="41">
        <f>IF(J30&gt;14,I30+1,I30)</f>
        <v>5</v>
      </c>
      <c r="AK30" s="41">
        <f>AI30+AJ30/12</f>
        <v>19.416666666666668</v>
      </c>
      <c r="AL30" s="41">
        <f>ROUNDUP((IF(AK30&gt;20,(AK30-20)*2+10+15,(IF(AK30&gt;10,(AK30-10)*1.5+10,AK30*1)))),3)</f>
        <v>24.125</v>
      </c>
      <c r="AM30" s="28"/>
      <c r="AN30" s="42" t="s">
        <v>1349</v>
      </c>
    </row>
    <row r="31" spans="1:44" s="12" customFormat="1">
      <c r="A31" s="39">
        <v>65</v>
      </c>
      <c r="B31" s="18" t="str">
        <f>Φύλλο1!BE389</f>
        <v>ΚΟΝΤΟΥ</v>
      </c>
      <c r="C31" s="18" t="str">
        <f>Φύλλο1!BD389</f>
        <v>ΕΛΕΝΗ</v>
      </c>
      <c r="D31" s="18" t="str">
        <f>Φύλλο1!BF389</f>
        <v>ΒΑΣΙΛΕΙΟΣ</v>
      </c>
      <c r="E31" s="18" t="str">
        <f>Φύλλο1!BG389</f>
        <v>ΣΤΗ ΔΙΑΘΕΣΗ ΤΟΥ ΠΥΣΠΕ</v>
      </c>
      <c r="F31" s="17">
        <f>Φύλλο1!BC389</f>
        <v>615432</v>
      </c>
      <c r="G31" s="18" t="str">
        <f>Φύλλο1!BK389</f>
        <v>ΠΕ60</v>
      </c>
      <c r="H31" s="17">
        <f>Φύλλο1!BH389</f>
        <v>13</v>
      </c>
      <c r="I31" s="17">
        <f>Φύλλο1!BI389</f>
        <v>11</v>
      </c>
      <c r="J31" s="17">
        <f>Φύλλο1!BJ389</f>
        <v>16</v>
      </c>
      <c r="K31" s="17">
        <f>IF(H31&lt;=10,H31+TRUNC((IF(J31&gt;15,(I31+1)/12,I31/12)),3),(IF(AND((H31&gt;10),(H31&lt;=20)),10+(H31-10)*1.5+TRUNC((1.5*(IF(J31&gt;15,(I31+1)/12,I31/12))),3),25+(H31-20)*2+TRUNC((2*(IF(J31&gt;15,(I31+1)/12,I31/12))),3))))</f>
        <v>16</v>
      </c>
      <c r="L31" s="17">
        <f>IF(Φύλλο1!AH389=0,0,IF(Φύλλο1!AH389=1,4,IF(Φύλλο1!AH389=2,4,IF(Φύλλο1!AH389=3,4,IF(Φύλλο1!AH389=4,12,IF(Φύλλο1!AH389=5,6,"error"))))))</f>
        <v>4</v>
      </c>
      <c r="M31" s="17">
        <f>IF(Φύλλο1!AI389=0,0,IF(Φύλλο1!AI389=1,5,IF(Φύλλο1!AI389=2,11,IF(Φύλλο1!AI389=3,19,IF(Φύλλο1!AI389=4,29,19+(Φύλλο1!AI389-3)*10)))))</f>
        <v>11</v>
      </c>
      <c r="N31" s="17">
        <f>IF(Φύλλο1!AK389 = 0,0,4)</f>
        <v>4</v>
      </c>
      <c r="O31" s="18" t="str">
        <f>IF(Φύλλο1!AK389=0,0,IF(Φύλλο1!AK389=1,"ΑΙΓΙΑΛΕΙΑΣ",IF(Φύλλο1!AK389=2,"ΔΥΤΙΚΗΣ ΑΧΑΪΑΣ",IF(Φύλλο1!AK389=3,"ΕΡΥΜΑΝΘΟΥ",IF(Φύλλο1!AK389=4,"ΚΑΛΑΒΡΥΤΩΝ",IF(Φύλλο1!AK389=5,"ΠΑΤΡΕΩN",error))))))</f>
        <v>ΠΑΤΡΕΩN</v>
      </c>
      <c r="P31" s="17">
        <f>IF(Φύλλο1!AL389 = 0,0,10)</f>
        <v>10</v>
      </c>
      <c r="Q31" s="18" t="str">
        <f>IF(Φύλλο1!AL389=0,0,IF(Φύλλο1!AL389=1,"ΑΙΓΙΑΛΕΙΑΣ",IF(Φύλλο1!AL389=2,"ΔΥΤΙΚΗΣ ΑΧΑΪΑΣ",IF(Φύλλο1!AL389=3,"ΕΡΥΜΑΝΘΟΥ",IF(Φύλλο1!AL389=4,"ΚΑΛΑΒΡΥΤΩΝ",IF(Φύλλο1!AL389=5,"ΠΑΤΡΕΩN",error))))))</f>
        <v>ΠΑΤΡΕΩN</v>
      </c>
      <c r="R31" s="17">
        <f>IF(Φύλλο1!G389 = 1,3,0)</f>
        <v>0</v>
      </c>
      <c r="S31" s="18">
        <f>IF(Φύλλο1!H389 = 1,2,0)</f>
        <v>2</v>
      </c>
      <c r="T31" s="18" t="str">
        <f>IF(Φύλλο1!I389=0,0,IF(Φύλλο1!I389=1,"ΑΙΓΙΑΛΕΙΑΣ",IF(Φύλλο1!I389=2,"ΔΥΤΙΚΗΣ ΑΧΑΪΑΣ",IF(Φύλλο1!I389=3,"ΕΡΥΜΑΝΘΟΥ",IF(Φύλλο1!I389=4,"ΚΑΛΑΒΡΥΤΩΝ",IF(Φύλλο1!I389=5,"ΠΑΤΡΕΩN",error))))))</f>
        <v>ΠΑΤΡΕΩN</v>
      </c>
      <c r="U31" s="17">
        <f>IF(Φύλλο1!B389=1,5,IF(Φύλλο1!B389=2,20,IF(Φύλλο1!B389=3,30,0)))</f>
        <v>0</v>
      </c>
      <c r="V31" s="17">
        <f>IF(Φύλλο1!C389=1,1,IF(Φύλλο1!C389=2,3,0))</f>
        <v>0</v>
      </c>
      <c r="W31" s="17">
        <f>IF(Φύλλο1!D389=0,0,IF(Φύλλο1!D389=1,"ΑΙΓΙΑΛΕΙΑΣ",IF(Φύλλο1!D389=2,"ΔΥΤΙΚΗΣ ΑΧΑΪΑΣ",IF(Φύλλο1!D389=3,"ΕΡΥΜΑΝΘΟΥ",IF(Φύλλο1!D389=4,"ΚΑΛΑΒΡΥΤΩΝ",IF(Φύλλο1!D389=5,"ΠΑΤΡΕΩN",error))))))</f>
        <v>0</v>
      </c>
      <c r="X31" s="17">
        <f>IF(Φύλλο1!E389=1,5,0)</f>
        <v>0</v>
      </c>
      <c r="Y31" s="17">
        <f>IF(Φύλλο1!F389=0,0,IF(Φύλλο1!F389=1,"ΑΙΓΙΑΛΕΙΑΣ",IF(Φύλλο1!F389=2,"ΔΥΤΙΚΗΣ ΑΧΑΪΑΣ",IF(Φύλλο1!F389=3,"ΕΡΥΜΑΝΘΟΥ",IF(Φύλλο1!F389=4,"ΚΑΛΑΒΡΥΤΩΝ",IF(Φύλλο1!F389=5,"ΠΑΤΡΕΩN",error))))))</f>
        <v>0</v>
      </c>
      <c r="Z31" s="19">
        <f>AL31+L31+M31+R31+U31</f>
        <v>31</v>
      </c>
      <c r="AA31" s="18">
        <f>Z31 + IF(O31="ΠΑΤΡΕΩN",4,0) + IF(Q31="ΠΑΤΡΕΩN",10,0) + IF(T31="ΠΑΤΡΕΩN",S31,0) + IF(W31="ΠΑΤΡΕΩN",V31,0) + IF(Y31="ΠΑΤΡΕΩN",X31,0)</f>
        <v>47</v>
      </c>
      <c r="AB31" s="18">
        <f>Z31 + IF(O31="ΑΙΓΙΑΛΕΙΑΣ",4,0) + IF(Q31="ΑΙΓΙΑΛΕΙΑΣ",10,0) + IF(T31="ΑΙΓΙΑΛΕΙΑΣ",S31,0) + IF(W31="ΑΙΓΙΑΛΕΙΑΣ",V31,0) + IF(Y31="ΑΙΓΙΑΛΕΙΑΣ",X31,0)</f>
        <v>31</v>
      </c>
      <c r="AC31" s="18">
        <f>Z31 + IF(O31="ΔΥΤΙΚΗΣ ΑΧΑΪΑΣ",4,0) + IF(Q31="ΔΥΤΙΚΗΣ ΑΧΑΪΑΣ",10,0) + IF(T31="ΔΥΤΙΚΗΣ ΑΧΑΪΑΣ",S31,0) + IF(W31="ΔΥΤΙΚΗΣ ΑΧΑΪΑΣ",V31,0) + IF(Y31="ΔΥΤΙΚΗΣ ΑΧΑΪΑΣ",X31,0)</f>
        <v>31</v>
      </c>
      <c r="AD31" s="18">
        <f>Z31 + IF(O31="ΕΡΥΜΑΝΘΟΥ",4,0) + IF(Q31="ΕΡΥΜΑΝΘΟΥ",10,0) + IF(T31="ΕΡΥΜΑΝΘΟΥ",S31,0) + IF(W31="ΕΡΥΜΑΝΘΟΥ",V31,0) + IF(Y31="ΕΡΥΜΑΝΘΟΥ",X31,0)</f>
        <v>31</v>
      </c>
      <c r="AE31" s="18">
        <f>Z31 + IF(O31="ΚΑΛΑΒΡΥΤΩΝ",4,0) + IF(Q31="ΚΑΛΑΒΡΥΤΩΝ",10,0) + IF(T31="ΚΑΛΑΒΡΥΤΩΝ",S31,0) + IF(W31="ΚΑΛΑΒΡΥΤΩΝ",V31,0) + IF(Y31="ΚΑΛΑΒΡΥΤΩΝ",X31,0)</f>
        <v>31</v>
      </c>
      <c r="AF31" s="18" t="str">
        <f>IF(Φύλλο1!AN389=1,"ΝΑΙ","ΌΧΙ")</f>
        <v>ΌΧΙ</v>
      </c>
      <c r="AG31" s="20" t="s">
        <v>1282</v>
      </c>
      <c r="AH31" s="25"/>
      <c r="AI31" s="27">
        <f>H31</f>
        <v>13</v>
      </c>
      <c r="AJ31" s="41">
        <f>IF(J31&gt;14,I31+1,I31)</f>
        <v>12</v>
      </c>
      <c r="AK31" s="41">
        <f>AI31+AJ31/12</f>
        <v>14</v>
      </c>
      <c r="AL31" s="41">
        <f>ROUNDUP((IF(AK31&gt;20,(AK31-20)*2+10+15,(IF(AK31&gt;10,(AK31-10)*1.5+10,AK31*1)))),3)</f>
        <v>16</v>
      </c>
      <c r="AM31" s="28"/>
      <c r="AN31" s="42" t="s">
        <v>1349</v>
      </c>
    </row>
    <row r="32" spans="1:44" s="12" customFormat="1">
      <c r="A32" s="39">
        <v>16</v>
      </c>
      <c r="B32" s="18" t="str">
        <f>Φύλλο1!BE258</f>
        <v>ΣΙΔΗΡΟΠΟΥΛΟΥ</v>
      </c>
      <c r="C32" s="18" t="str">
        <f>Φύλλο1!BD258</f>
        <v>ΑΛΕΞΙΑ</v>
      </c>
      <c r="D32" s="18" t="str">
        <f>Φύλλο1!BF258</f>
        <v>ΣΥΜΕΩΝ</v>
      </c>
      <c r="E32" s="18" t="s">
        <v>1274</v>
      </c>
      <c r="F32" s="18">
        <f>Φύλλο1!BC258</f>
        <v>590584</v>
      </c>
      <c r="G32" s="18" t="str">
        <f>Φύλλο1!BK258</f>
        <v>ΠΕ60</v>
      </c>
      <c r="H32" s="18">
        <f>Φύλλο1!BH258</f>
        <v>21</v>
      </c>
      <c r="I32" s="18">
        <f>Φύλλο1!BI258</f>
        <v>2</v>
      </c>
      <c r="J32" s="18">
        <f>Φύλλο1!BJ258</f>
        <v>16</v>
      </c>
      <c r="K32" s="18">
        <f>IF(H32&lt;=10,H32+TRUNC((IF(J32&gt;15,(I32+1)/12,I32/12)),3),(IF(AND((H32&gt;10),(H32&lt;=20)),10+(H32-10)*1.5+TRUNC((1.5*(IF(J32&gt;15,(I32+1)/12,I32/12))),3),25+(H32-20)*2+TRUNC((2*(IF(J32&gt;15,(I32+1)/12,I32/12))),3))))</f>
        <v>27.5</v>
      </c>
      <c r="L32" s="18">
        <f>IF(Φύλλο1!AH258=0,0,IF(Φύλλο1!AH258=1,4,IF(Φύλλο1!AH258=2,4,IF(Φύλλο1!AH258=3,4,IF(Φύλλο1!AH258=4,12,IF(Φύλλο1!AH258=5,6,"error"))))))</f>
        <v>4</v>
      </c>
      <c r="M32" s="18">
        <f>IF(Φύλλο1!AI258=0,0,IF(Φύλλο1!AI258=1,5,IF(Φύλλο1!AI258=2,11,IF(Φύλλο1!AI258=3,19,IF(Φύλλο1!AI258=4,29,19+(Φύλλο1!AI258-3)*10)))))</f>
        <v>11</v>
      </c>
      <c r="N32" s="18">
        <f>IF(Φύλλο1!AK258 = 0,0,4)</f>
        <v>4</v>
      </c>
      <c r="O32" s="18" t="str">
        <f>IF(Φύλλο1!AK258=0,0,IF(Φύλλο1!AK258=1,"ΑΙΓΙΑΛΕΙΑΣ",IF(Φύλλο1!AK258=2,"ΔΥΤΙΚΗΣ ΑΧΑΪΑΣ",IF(Φύλλο1!AK258=3,"ΕΡΥΜΑΝΘΟΥ",IF(Φύλλο1!AK258=4,"ΚΑΛΑΒΡΥΤΩΝ",IF(Φύλλο1!AK258=5,"ΠΑΤΡΕΩN",error))))))</f>
        <v>ΠΑΤΡΕΩN</v>
      </c>
      <c r="P32" s="18">
        <f>IF(Φύλλο1!AL258 = 0,0,10)</f>
        <v>0</v>
      </c>
      <c r="Q32" s="18">
        <f>IF(Φύλλο1!AL258=0,0,IF(Φύλλο1!AL258=1,"ΑΙΓΙΑΛΕΙΑΣ",IF(Φύλλο1!AL258=2,"ΔΥΤΙΚΗΣ ΑΧΑΪΑΣ",IF(Φύλλο1!AL258=3,"ΕΡΥΜΑΝΘΟΥ",IF(Φύλλο1!AL258=4,"ΚΑΛΑΒΡΥΤΩΝ",IF(Φύλλο1!AL258=5,"ΠΑΤΡΕΩN",error))))))</f>
        <v>0</v>
      </c>
      <c r="R32" s="18">
        <f>IF(Φύλλο1!G258 = 1,3,0)</f>
        <v>0</v>
      </c>
      <c r="S32" s="18">
        <f>IF(Φύλλο1!H258 = 1,2,0)</f>
        <v>0</v>
      </c>
      <c r="T32" s="18">
        <f>IF(Φύλλο1!I258=0,0,IF(Φύλλο1!I258=1,"ΑΙΓΙΑΛΕΙΑΣ",IF(Φύλλο1!I258=2,"ΔΥΤΙΚΗΣ ΑΧΑΪΑΣ",IF(Φύλλο1!I258=3,"ΕΡΥΜΑΝΘΟΥ",IF(Φύλλο1!I258=4,"ΚΑΛΑΒΡΥΤΩΝ",IF(Φύλλο1!I258=5,"ΠΑΤΡΕΩN",error))))))</f>
        <v>0</v>
      </c>
      <c r="U32" s="18">
        <f>IF(Φύλλο1!B258=1,5,IF(Φύλλο1!B258=2,20,IF(Φύλλο1!B258=3,30,0)))</f>
        <v>0</v>
      </c>
      <c r="V32" s="18">
        <f>IF(Φύλλο1!C258=1,1,IF(Φύλλο1!C258=2,3,0))</f>
        <v>0</v>
      </c>
      <c r="W32" s="18">
        <f>IF(Φύλλο1!D258=0,0,IF(Φύλλο1!D258=1,"ΑΙΓΙΑΛΕΙΑΣ",IF(Φύλλο1!D258=2,"ΔΥΤΙΚΗΣ ΑΧΑΪΑΣ",IF(Φύλλο1!D258=3,"ΕΡΥΜΑΝΘΟΥ",IF(Φύλλο1!D258=4,"ΚΑΛΑΒΡΥΤΩΝ",IF(Φύλλο1!D258=5,"ΠΑΤΡΕΩN",error))))))</f>
        <v>0</v>
      </c>
      <c r="X32" s="18">
        <f>IF(Φύλλο1!E258=1,5,0)</f>
        <v>0</v>
      </c>
      <c r="Y32" s="18">
        <f>IF(Φύλλο1!F258=0,0,IF(Φύλλο1!F258=1,"ΑΙΓΙΑΛΕΙΑΣ",IF(Φύλλο1!F258=2,"ΔΥΤΙΚΗΣ ΑΧΑΪΑΣ",IF(Φύλλο1!F258=3,"ΕΡΥΜΑΝΘΟΥ",IF(Φύλλο1!F258=4,"ΚΑΛΑΒΡΥΤΩΝ",IF(Φύλλο1!F258=5,"ΠΑΤΡΕΩN",error))))))</f>
        <v>0</v>
      </c>
      <c r="Z32" s="19">
        <f>AL32+L32+M32+R32+U32</f>
        <v>42.5</v>
      </c>
      <c r="AA32" s="18">
        <f>Z32 + IF(O32="ΠΑΤΡΕΩN",4,0) + IF(Q32="ΠΑΤΡΕΩN",10,0) + IF(T32="ΠΑΤΡΕΩN",S32,0) + IF(W32="ΠΑΤΡΕΩN",V32,0) + IF(Y32="ΠΑΤΡΕΩN",X32,0)</f>
        <v>46.5</v>
      </c>
      <c r="AB32" s="18">
        <f>Z32 + IF(O32="ΑΙΓΙΑΛΕΙΑΣ",4,0) + IF(Q32="ΑΙΓΙΑΛΕΙΑΣ",10,0) + IF(T32="ΑΙΓΙΑΛΕΙΑΣ",S32,0) + IF(W32="ΑΙΓΙΑΛΕΙΑΣ",V32,0) + IF(Y32="ΑΙΓΙΑΛΕΙΑΣ",X32,0)</f>
        <v>42.5</v>
      </c>
      <c r="AC32" s="18">
        <f>Z32 + IF(O32="ΔΥΤΙΚΗΣ ΑΧΑΪΑΣ",4,0) + IF(Q32="ΔΥΤΙΚΗΣ ΑΧΑΪΑΣ",10,0) + IF(T32="ΔΥΤΙΚΗΣ ΑΧΑΪΑΣ",S32,0) + IF(W32="ΔΥΤΙΚΗΣ ΑΧΑΪΑΣ",V32,0) + IF(Y32="ΔΥΤΙΚΗΣ ΑΧΑΪΑΣ",X32,0)</f>
        <v>42.5</v>
      </c>
      <c r="AD32" s="18">
        <f>Z32 + IF(O32="ΕΡΥΜΑΝΘΟΥ",4,0) + IF(Q32="ΕΡΥΜΑΝΘΟΥ",10,0) + IF(T32="ΕΡΥΜΑΝΘΟΥ",S32,0) + IF(W32="ΕΡΥΜΑΝΘΟΥ",V32,0) + IF(Y32="ΕΡΥΜΑΝΘΟΥ",X32,0)</f>
        <v>42.5</v>
      </c>
      <c r="AE32" s="18">
        <f>Z32 + IF(O32="ΚΑΛΑΒΡΥΤΩΝ",4,0) + IF(Q32="ΚΑΛΑΒΡΥΤΩΝ",10,0) + IF(T32="ΚΑΛΑΒΡΥΤΩΝ",S32,0) + IF(W32="ΚΑΛΑΒΡΥΤΩΝ",V32,0) + IF(Y32="ΚΑΛΑΒΡΥΤΩΝ",X32,0)</f>
        <v>42.5</v>
      </c>
      <c r="AF32" s="18" t="str">
        <f>IF(Φύλλο1!AN258=1,"ΝΑΙ","ΌΧΙ")</f>
        <v>ΌΧΙ</v>
      </c>
      <c r="AG32" s="45" t="s">
        <v>1350</v>
      </c>
      <c r="AH32" s="43"/>
      <c r="AI32" s="27">
        <f>H32</f>
        <v>21</v>
      </c>
      <c r="AJ32" s="41">
        <f>IF(J32&gt;14,I32+1,I32)</f>
        <v>3</v>
      </c>
      <c r="AK32" s="41">
        <f>AI32+AJ32/12</f>
        <v>21.25</v>
      </c>
      <c r="AL32" s="41">
        <f>ROUNDUP((IF(AK32&gt;20,(AK32-20)*2+10+15,(IF(AK32&gt;10,(AK32-10)*1.5+10,AK32*1)))),3)</f>
        <v>27.5</v>
      </c>
      <c r="AM32" s="28"/>
      <c r="AN32" s="42" t="s">
        <v>1349</v>
      </c>
    </row>
    <row r="33" spans="1:40" s="12" customFormat="1">
      <c r="A33" s="39">
        <v>53</v>
      </c>
      <c r="B33" s="18" t="str">
        <f>Φύλλο1!BE110</f>
        <v>ΜΠΕΡΔΕΝΗ</v>
      </c>
      <c r="C33" s="18" t="str">
        <f>Φύλλο1!BD110</f>
        <v>ΜΑΡΙΑ</v>
      </c>
      <c r="D33" s="18" t="str">
        <f>Φύλλο1!BF110</f>
        <v>ΦΩΤΙΟ</v>
      </c>
      <c r="E33" s="18" t="str">
        <f>Φύλλο1!BG110</f>
        <v>1/ΘΕΣΙΟ ΟΛΟΗΜΕΡΟ ΝΗΠΙΑΓΩΓΕΙΟ ΔΑΦΝΗΣ</v>
      </c>
      <c r="F33" s="18">
        <f>Φύλλο1!BC110</f>
        <v>611529</v>
      </c>
      <c r="G33" s="18" t="str">
        <f>Φύλλο1!BK110</f>
        <v>ΠΕ60</v>
      </c>
      <c r="H33" s="18">
        <f>Φύλλο1!BH110</f>
        <v>14</v>
      </c>
      <c r="I33" s="18">
        <f>Φύλλο1!BI110</f>
        <v>11</v>
      </c>
      <c r="J33" s="18">
        <f>Φύλλο1!BJ110</f>
        <v>5</v>
      </c>
      <c r="K33" s="18">
        <f>IF(H33&lt;=10,H33+TRUNC((IF(J33&gt;15,(I33+1)/12,I33/12)),3),(IF(AND((H33&gt;10),(H33&lt;=20)),10+(H33-10)*1.5+TRUNC((1.5*(IF(J33&gt;15,(I33+1)/12,I33/12))),3),25+(H33-20)*2+TRUNC((2*(IF(J33&gt;15,(I33+1)/12,I33/12))),3))))</f>
        <v>17.375</v>
      </c>
      <c r="L33" s="18">
        <f>IF(Φύλλο1!AH110=0,0,IF(Φύλλο1!AH110=1,4,IF(Φύλλο1!AH110=2,4,IF(Φύλλο1!AH110=3,4,IF(Φύλλο1!AH110=4,12,IF(Φύλλο1!AH110=5,6,"error"))))))</f>
        <v>4</v>
      </c>
      <c r="M33" s="18">
        <f>IF(Φύλλο1!AI110=0,0,IF(Φύλλο1!AI110=1,5,IF(Φύλλο1!AI110=2,11,IF(Φύλλο1!AI110=3,19,IF(Φύλλο1!AI110=4,29,19+(Φύλλο1!AI110-3)*10)))))</f>
        <v>11</v>
      </c>
      <c r="N33" s="18">
        <f>IF(Φύλλο1!AK110 = 0,0,4)</f>
        <v>4</v>
      </c>
      <c r="O33" s="18" t="str">
        <f>IF(Φύλλο1!AK110=0,0,IF(Φύλλο1!AK110=1,"ΑΙΓΙΑΛΕΙΑΣ",IF(Φύλλο1!AK110=2,"ΔΥΤΙΚΗΣ ΑΧΑΪΑΣ",IF(Φύλλο1!AK110=3,"ΕΡΥΜΑΝΘΟΥ",IF(Φύλλο1!AK110=4,"ΚΑΛΑΒΡΥΤΩΝ",IF(Φύλλο1!AK110=5,"ΠΑΤΡΕΩN",error))))))</f>
        <v>ΠΑΤΡΕΩN</v>
      </c>
      <c r="P33" s="18">
        <f>IF(Φύλλο1!AL110 = 0,0,10)</f>
        <v>10</v>
      </c>
      <c r="Q33" s="18" t="str">
        <f>IF(Φύλλο1!AL110=0,0,IF(Φύλλο1!AL110=1,"ΑΙΓΙΑΛΕΙΑΣ",IF(Φύλλο1!AL110=2,"ΔΥΤΙΚΗΣ ΑΧΑΪΑΣ",IF(Φύλλο1!AL110=3,"ΕΡΥΜΑΝΘΟΥ",IF(Φύλλο1!AL110=4,"ΚΑΛΑΒΡΥΤΩΝ",IF(Φύλλο1!AL110=5,"ΠΑΤΡΕΩN",error))))))</f>
        <v>ΠΑΤΡΕΩN</v>
      </c>
      <c r="R33" s="18">
        <f>IF(Φύλλο1!G110 = 1,3,0)</f>
        <v>0</v>
      </c>
      <c r="S33" s="18">
        <f>IF(Φύλλο1!H110 = 1,2,0)</f>
        <v>0</v>
      </c>
      <c r="T33" s="18">
        <f>IF(Φύλλο1!I110=0,0,IF(Φύλλο1!I110=1,"ΑΙΓΙΑΛΕΙΑΣ",IF(Φύλλο1!I110=2,"ΔΥΤΙΚΗΣ ΑΧΑΪΑΣ",IF(Φύλλο1!I110=3,"ΕΡΥΜΑΝΘΟΥ",IF(Φύλλο1!I110=4,"ΚΑΛΑΒΡΥΤΩΝ",IF(Φύλλο1!I110=5,"ΠΑΤΡΕΩN",error))))))</f>
        <v>0</v>
      </c>
      <c r="U33" s="18">
        <f>IF(Φύλλο1!B110=1,5,IF(Φύλλο1!B110=2,20,IF(Φύλλο1!B110=3,30,0)))</f>
        <v>0</v>
      </c>
      <c r="V33" s="18">
        <f>IF(Φύλλο1!C110=1,1,IF(Φύλλο1!C110=2,3,0))</f>
        <v>0</v>
      </c>
      <c r="W33" s="18">
        <f>IF(Φύλλο1!D110=0,0,IF(Φύλλο1!D110=1,"ΑΙΓΙΑΛΕΙΑΣ",IF(Φύλλο1!D110=2,"ΔΥΤΙΚΗΣ ΑΧΑΪΑΣ",IF(Φύλλο1!D110=3,"ΕΡΥΜΑΝΘΟΥ",IF(Φύλλο1!D110=4,"ΚΑΛΑΒΡΥΤΩΝ",IF(Φύλλο1!D110=5,"ΠΑΤΡΕΩN",error))))))</f>
        <v>0</v>
      </c>
      <c r="X33" s="18">
        <f>IF(Φύλλο1!E110=1,5,0)</f>
        <v>0</v>
      </c>
      <c r="Y33" s="18">
        <f>IF(Φύλλο1!F110=0,0,IF(Φύλλο1!F110=1,"ΑΙΓΙΑΛΕΙΑΣ",IF(Φύλλο1!F110=2,"ΔΥΤΙΚΗΣ ΑΧΑΪΑΣ",IF(Φύλλο1!F110=3,"ΕΡΥΜΑΝΘΟΥ",IF(Φύλλο1!F110=4,"ΚΑΛΑΒΡΥΤΩΝ",IF(Φύλλο1!F110=5,"ΠΑΤΡΕΩN",error))))))</f>
        <v>0</v>
      </c>
      <c r="Z33" s="19">
        <f>AL33+L33+M33+R33+U33</f>
        <v>32.375</v>
      </c>
      <c r="AA33" s="18">
        <f>Z33 + IF(O33="ΠΑΤΡΕΩN",4,0) + IF(Q33="ΠΑΤΡΕΩN",10,0) + IF(T33="ΠΑΤΡΕΩN",S33,0) + IF(W33="ΠΑΤΡΕΩN",V33,0) + IF(Y33="ΠΑΤΡΕΩN",X33,0)</f>
        <v>46.375</v>
      </c>
      <c r="AB33" s="18">
        <f>Z33 + IF(O33="ΑΙΓΙΑΛΕΙΑΣ",4,0) + IF(Q33="ΑΙΓΙΑΛΕΙΑΣ",10,0) + IF(T33="ΑΙΓΙΑΛΕΙΑΣ",S33,0) + IF(W33="ΑΙΓΙΑΛΕΙΑΣ",V33,0) + IF(Y33="ΑΙΓΙΑΛΕΙΑΣ",X33,0)</f>
        <v>32.375</v>
      </c>
      <c r="AC33" s="18">
        <f>Z33 + IF(O33="ΔΥΤΙΚΗΣ ΑΧΑΪΑΣ",4,0) + IF(Q33="ΔΥΤΙΚΗΣ ΑΧΑΪΑΣ",10,0) + IF(T33="ΔΥΤΙΚΗΣ ΑΧΑΪΑΣ",S33,0) + IF(W33="ΔΥΤΙΚΗΣ ΑΧΑΪΑΣ",V33,0) + IF(Y33="ΔΥΤΙΚΗΣ ΑΧΑΪΑΣ",X33,0)</f>
        <v>32.375</v>
      </c>
      <c r="AD33" s="18">
        <f>Z33 + IF(O33="ΕΡΥΜΑΝΘΟΥ",4,0) + IF(Q33="ΕΡΥΜΑΝΘΟΥ",10,0) + IF(T33="ΕΡΥΜΑΝΘΟΥ",S33,0) + IF(W33="ΕΡΥΜΑΝΘΟΥ",V33,0) + IF(Y33="ΕΡΥΜΑΝΘΟΥ",X33,0)</f>
        <v>32.375</v>
      </c>
      <c r="AE33" s="18">
        <f>Z33 + IF(O33="ΚΑΛΑΒΡΥΤΩΝ",4,0) + IF(Q33="ΚΑΛΑΒΡΥΤΩΝ",10,0) + IF(T33="ΚΑΛΑΒΡΥΤΩΝ",S33,0) + IF(W33="ΚΑΛΑΒΡΥΤΩΝ",V33,0) + IF(Y33="ΚΑΛΑΒΡΥΤΩΝ",X33,0)</f>
        <v>32.375</v>
      </c>
      <c r="AF33" s="18" t="str">
        <f>IF(Φύλλο1!AN110=1,"ΝΑΙ","ΌΧΙ")</f>
        <v>ΌΧΙ</v>
      </c>
      <c r="AG33" s="40" t="s">
        <v>1297</v>
      </c>
      <c r="AH33" s="43"/>
      <c r="AI33" s="27">
        <f>H33</f>
        <v>14</v>
      </c>
      <c r="AJ33" s="41">
        <f>IF(J33&gt;14,I33+1,I33)</f>
        <v>11</v>
      </c>
      <c r="AK33" s="41">
        <f>AI33+AJ33/12</f>
        <v>14.916666666666666</v>
      </c>
      <c r="AL33" s="41">
        <f>ROUNDUP((IF(AK33&gt;20,(AK33-20)*2+10+15,(IF(AK33&gt;10,(AK33-10)*1.5+10,AK33*1)))),3)</f>
        <v>17.375</v>
      </c>
      <c r="AM33" s="28"/>
      <c r="AN33" s="42" t="s">
        <v>1349</v>
      </c>
    </row>
    <row r="34" spans="1:40" s="12" customFormat="1">
      <c r="A34" s="44">
        <v>54</v>
      </c>
      <c r="B34" s="18" t="str">
        <f>Φύλλο1!BE313</f>
        <v>ΣΙΜΟΠΟΥΛΟΥ</v>
      </c>
      <c r="C34" s="18" t="str">
        <f>Φύλλο1!BD313</f>
        <v>ΦΩΤΕΙΝΗ</v>
      </c>
      <c r="D34" s="18" t="str">
        <f>Φύλλο1!BF313</f>
        <v>ΔΗΜΗΤΡΙΟΣ</v>
      </c>
      <c r="E34" s="18" t="str">
        <f>Φύλλο1!BG313</f>
        <v>ΣΤΗ ΔΙΑΘΕΣΗ ΤΟΥ ΠΥΣΠΕ</v>
      </c>
      <c r="F34" s="18">
        <f>Φύλλο1!BC313</f>
        <v>608637</v>
      </c>
      <c r="G34" s="18" t="str">
        <f>Φύλλο1!BK313</f>
        <v>ΠΕ60</v>
      </c>
      <c r="H34" s="18">
        <f>Φύλλο1!BH313</f>
        <v>14</v>
      </c>
      <c r="I34" s="18">
        <f>Φύλλο1!BI313</f>
        <v>7</v>
      </c>
      <c r="J34" s="18">
        <f>Φύλλο1!BJ313</f>
        <v>16</v>
      </c>
      <c r="K34" s="18">
        <f>IF(H34&lt;=10,H34+TRUNC((IF(J34&gt;15,(I34+1)/12,I34/12)),3),(IF(AND((H34&gt;10),(H34&lt;=20)),10+(H34-10)*1.5+TRUNC((1.5*(IF(J34&gt;15,(I34+1)/12,I34/12))),3),25+(H34-20)*2+TRUNC((2*(IF(J34&gt;15,(I34+1)/12,I34/12))),3))))</f>
        <v>17</v>
      </c>
      <c r="L34" s="18">
        <f>IF(Φύλλο1!AH313=0,0,IF(Φύλλο1!AH313=1,4,IF(Φύλλο1!AH313=2,4,IF(Φύλλο1!AH313=3,4,IF(Φύλλο1!AH313=4,12,IF(Φύλλο1!AH313=5,6,"error"))))))</f>
        <v>4</v>
      </c>
      <c r="M34" s="18">
        <f>IF(Φύλλο1!AI313=0,0,IF(Φύλλο1!AI313=1,5,IF(Φύλλο1!AI313=2,11,IF(Φύλλο1!AI313=3,19,IF(Φύλλο1!AI313=4,29,19+(Φύλλο1!AI313-3)*10)))))</f>
        <v>11</v>
      </c>
      <c r="N34" s="18">
        <f>IF(Φύλλο1!AK313 = 0,0,4)</f>
        <v>4</v>
      </c>
      <c r="O34" s="18" t="str">
        <f>IF(Φύλλο1!AK313=0,0,IF(Φύλλο1!AK313=1,"ΑΙΓΙΑΛΕΙΑΣ",IF(Φύλλο1!AK313=2,"ΔΥΤΙΚΗΣ ΑΧΑΪΑΣ",IF(Φύλλο1!AK313=3,"ΕΡΥΜΑΝΘΟΥ",IF(Φύλλο1!AK313=4,"ΚΑΛΑΒΡΥΤΩΝ",IF(Φύλλο1!AK313=5,"ΠΑΤΡΕΩN",error))))))</f>
        <v>ΠΑΤΡΕΩN</v>
      </c>
      <c r="P34" s="18">
        <f>IF(Φύλλο1!AL313 = 0,0,10)</f>
        <v>10</v>
      </c>
      <c r="Q34" s="18" t="str">
        <f>IF(Φύλλο1!AL313=0,0,IF(Φύλλο1!AL313=1,"ΑΙΓΙΑΛΕΙΑΣ",IF(Φύλλο1!AL313=2,"ΔΥΤΙΚΗΣ ΑΧΑΪΑΣ",IF(Φύλλο1!AL313=3,"ΕΡΥΜΑΝΘΟΥ",IF(Φύλλο1!AL313=4,"ΚΑΛΑΒΡΥΤΩΝ",IF(Φύλλο1!AL313=5,"ΠΑΤΡΕΩN",error))))))</f>
        <v>ΠΑΤΡΕΩN</v>
      </c>
      <c r="R34" s="18">
        <f>IF(Φύλλο1!G313 = 1,3,0)</f>
        <v>0</v>
      </c>
      <c r="S34" s="18">
        <f>IF(Φύλλο1!H313 = 1,2,0)</f>
        <v>0</v>
      </c>
      <c r="T34" s="18">
        <f>IF(Φύλλο1!I313=0,0,IF(Φύλλο1!I313=1,"ΑΙΓΙΑΛΕΙΑΣ",IF(Φύλλο1!I313=2,"ΔΥΤΙΚΗΣ ΑΧΑΪΑΣ",IF(Φύλλο1!I313=3,"ΕΡΥΜΑΝΘΟΥ",IF(Φύλλο1!I313=4,"ΚΑΛΑΒΡΥΤΩΝ",IF(Φύλλο1!I313=5,"ΠΑΤΡΕΩN",error))))))</f>
        <v>0</v>
      </c>
      <c r="U34" s="18">
        <f>IF(Φύλλο1!B313=1,5,IF(Φύλλο1!B313=2,20,IF(Φύλλο1!B313=3,30,0)))</f>
        <v>0</v>
      </c>
      <c r="V34" s="18">
        <f>IF(Φύλλο1!C313=1,1,IF(Φύλλο1!C313=2,3,0))</f>
        <v>0</v>
      </c>
      <c r="W34" s="18">
        <f>IF(Φύλλο1!D313=0,0,IF(Φύλλο1!D313=1,"ΑΙΓΙΑΛΕΙΑΣ",IF(Φύλλο1!D313=2,"ΔΥΤΙΚΗΣ ΑΧΑΪΑΣ",IF(Φύλλο1!D313=3,"ΕΡΥΜΑΝΘΟΥ",IF(Φύλλο1!D313=4,"ΚΑΛΑΒΡΥΤΩΝ",IF(Φύλλο1!D313=5,"ΠΑΤΡΕΩN",error))))))</f>
        <v>0</v>
      </c>
      <c r="X34" s="18">
        <f>IF(Φύλλο1!E313=1,5,0)</f>
        <v>0</v>
      </c>
      <c r="Y34" s="18">
        <f>IF(Φύλλο1!F313=0,0,IF(Φύλλο1!F313=1,"ΑΙΓΙΑΛΕΙΑΣ",IF(Φύλλο1!F313=2,"ΔΥΤΙΚΗΣ ΑΧΑΪΑΣ",IF(Φύλλο1!F313=3,"ΕΡΥΜΑΝΘΟΥ",IF(Φύλλο1!F313=4,"ΚΑΛΑΒΡΥΤΩΝ",IF(Φύλλο1!F313=5,"ΠΑΤΡΕΩN",error))))))</f>
        <v>0</v>
      </c>
      <c r="Z34" s="19">
        <f>AL34+L34+M34+R34+U34</f>
        <v>32</v>
      </c>
      <c r="AA34" s="18">
        <f>Z34 + IF(O34="ΠΑΤΡΕΩN",4,0) + IF(Q34="ΠΑΤΡΕΩN",10,0) + IF(T34="ΠΑΤΡΕΩN",S34,0) + IF(W34="ΠΑΤΡΕΩN",V34,0) + IF(Y34="ΠΑΤΡΕΩN",X34,0)</f>
        <v>46</v>
      </c>
      <c r="AB34" s="18">
        <f>Z34 + IF(O34="ΑΙΓΙΑΛΕΙΑΣ",4,0) + IF(Q34="ΑΙΓΙΑΛΕΙΑΣ",10,0) + IF(T34="ΑΙΓΙΑΛΕΙΑΣ",S34,0) + IF(W34="ΑΙΓΙΑΛΕΙΑΣ",V34,0) + IF(Y34="ΑΙΓΙΑΛΕΙΑΣ",X34,0)</f>
        <v>32</v>
      </c>
      <c r="AC34" s="18">
        <f>Z34 + IF(O34="ΔΥΤΙΚΗΣ ΑΧΑΪΑΣ",4,0) + IF(Q34="ΔΥΤΙΚΗΣ ΑΧΑΪΑΣ",10,0) + IF(T34="ΔΥΤΙΚΗΣ ΑΧΑΪΑΣ",S34,0) + IF(W34="ΔΥΤΙΚΗΣ ΑΧΑΪΑΣ",V34,0) + IF(Y34="ΔΥΤΙΚΗΣ ΑΧΑΪΑΣ",X34,0)</f>
        <v>32</v>
      </c>
      <c r="AD34" s="18">
        <f>Z34 + IF(O34="ΕΡΥΜΑΝΘΟΥ",4,0) + IF(Q34="ΕΡΥΜΑΝΘΟΥ",10,0) + IF(T34="ΕΡΥΜΑΝΘΟΥ",S34,0) + IF(W34="ΕΡΥΜΑΝΘΟΥ",V34,0) + IF(Y34="ΕΡΥΜΑΝΘΟΥ",X34,0)</f>
        <v>32</v>
      </c>
      <c r="AE34" s="18">
        <f>Z34 + IF(O34="ΚΑΛΑΒΡΥΤΩΝ",4,0) + IF(Q34="ΚΑΛΑΒΡΥΤΩΝ",10,0) + IF(T34="ΚΑΛΑΒΡΥΤΩΝ",S34,0) + IF(W34="ΚΑΛΑΒΡΥΤΩΝ",V34,0) + IF(Y34="ΚΑΛΑΒΡΥΤΩΝ",X34,0)</f>
        <v>32</v>
      </c>
      <c r="AF34" s="18" t="str">
        <f>IF(Φύλλο1!AN313=1,"ΝΑΙ","ΌΧΙ")</f>
        <v>ΌΧΙ</v>
      </c>
      <c r="AG34" s="40" t="s">
        <v>1298</v>
      </c>
      <c r="AH34" s="43"/>
      <c r="AI34" s="27">
        <f>H34</f>
        <v>14</v>
      </c>
      <c r="AJ34" s="41">
        <f>IF(J34&gt;14,I34+1,I34)</f>
        <v>8</v>
      </c>
      <c r="AK34" s="41">
        <f>AI34+AJ34/12</f>
        <v>14.666666666666666</v>
      </c>
      <c r="AL34" s="41">
        <f>ROUNDUP((IF(AK34&gt;20,(AK34-20)*2+10+15,(IF(AK34&gt;10,(AK34-10)*1.5+10,AK34*1)))),3)</f>
        <v>17</v>
      </c>
      <c r="AM34" s="28"/>
      <c r="AN34" s="42" t="s">
        <v>1349</v>
      </c>
    </row>
    <row r="35" spans="1:40" s="12" customFormat="1">
      <c r="A35" s="44">
        <v>18</v>
      </c>
      <c r="B35" s="18" t="str">
        <f>Φύλλο1!BE126</f>
        <v>ΒΓΕΝΟΠΟΥΛΟΥ</v>
      </c>
      <c r="C35" s="18" t="str">
        <f>Φύλλο1!BD126</f>
        <v>ΑΛΕΞΙΑ</v>
      </c>
      <c r="D35" s="18" t="str">
        <f>Φύλλο1!BF126</f>
        <v>ΒΑΣΙΛΕΙΟΣ</v>
      </c>
      <c r="E35" s="18" t="str">
        <f>Φύλλο1!BG126</f>
        <v>53ο ΝΗΠΙΑΓΩΓΕΙΟ ΠΑΤΡΩΝ</v>
      </c>
      <c r="F35" s="18">
        <f>Φύλλο1!BC126</f>
        <v>619494</v>
      </c>
      <c r="G35" s="18" t="str">
        <f>Φύλλο1!BK126</f>
        <v>ΠΕ60</v>
      </c>
      <c r="H35" s="18">
        <f>Φύλλο1!BH126</f>
        <v>11</v>
      </c>
      <c r="I35" s="18">
        <f>Φύλλο1!BI126</f>
        <v>9</v>
      </c>
      <c r="J35" s="18">
        <f>Φύλλο1!BJ126</f>
        <v>28</v>
      </c>
      <c r="K35" s="18">
        <f>IF(H35&lt;=10,H35+TRUNC((IF(J35&gt;15,(I35+1)/12,I35/12)),3),(IF(AND((H35&gt;10),(H35&lt;=20)),10+(H35-10)*1.5+TRUNC((1.5*(IF(J35&gt;15,(I35+1)/12,I35/12))),3),25+(H35-20)*2+TRUNC((2*(IF(J35&gt;15,(I35+1)/12,I35/12))),3))))</f>
        <v>12.75</v>
      </c>
      <c r="L35" s="18">
        <f>IF(Φύλλο1!AH126=0,0,IF(Φύλλο1!AH126=1,4,IF(Φύλλο1!AH126=2,4,IF(Φύλλο1!AH126=3,4,IF(Φύλλο1!AH126=4,12,IF(Φύλλο1!AH126=5,6,"error"))))))</f>
        <v>4</v>
      </c>
      <c r="M35" s="18">
        <f>IF(Φύλλο1!AI126=0,0,IF(Φύλλο1!AI126=1,5,IF(Φύλλο1!AI126=2,11,IF(Φύλλο1!AI126=3,19,IF(Φύλλο1!AI126=4,29,19+(Φύλλο1!AI126-3)*10)))))</f>
        <v>5</v>
      </c>
      <c r="N35" s="18">
        <f>IF(Φύλλο1!AK126 = 0,0,4)</f>
        <v>4</v>
      </c>
      <c r="O35" s="18" t="str">
        <f>IF(Φύλλο1!AK126=0,0,IF(Φύλλο1!AK126=1,"ΑΙΓΙΑΛΕΙΑΣ",IF(Φύλλο1!AK126=2,"ΔΥΤΙΚΗΣ ΑΧΑΪΑΣ",IF(Φύλλο1!AK126=3,"ΕΡΥΜΑΝΘΟΥ",IF(Φύλλο1!AK126=4,"ΚΑΛΑΒΡΥΤΩΝ",IF(Φύλλο1!AK126=5,"ΠΑΤΡΕΩN",error))))))</f>
        <v>ΠΑΤΡΕΩN</v>
      </c>
      <c r="P35" s="18">
        <f>IF(Φύλλο1!AL126 = 0,0,10)</f>
        <v>0</v>
      </c>
      <c r="Q35" s="18">
        <f>IF(Φύλλο1!AL126=0,0,IF(Φύλλο1!AL126=1,"ΑΙΓΙΑΛΕΙΑΣ",IF(Φύλλο1!AL126=2,"ΔΥΤΙΚΗΣ ΑΧΑΪΑΣ",IF(Φύλλο1!AL126=3,"ΕΡΥΜΑΝΘΟΥ",IF(Φύλλο1!AL126=4,"ΚΑΛΑΒΡΥΤΩΝ",IF(Φύλλο1!AL126=5,"ΠΑΤΡΕΩN",error))))))</f>
        <v>0</v>
      </c>
      <c r="R35" s="18">
        <f>IF(Φύλλο1!G126 = 1,3,0)</f>
        <v>0</v>
      </c>
      <c r="S35" s="18">
        <f>IF(Φύλλο1!H126 = 1,2,0)</f>
        <v>0</v>
      </c>
      <c r="T35" s="18">
        <f>IF(Φύλλο1!I126=0,0,IF(Φύλλο1!I126=1,"ΑΙΓΙΑΛΕΙΑΣ",IF(Φύλλο1!I126=2,"ΔΥΤΙΚΗΣ ΑΧΑΪΑΣ",IF(Φύλλο1!I126=3,"ΕΡΥΜΑΝΘΟΥ",IF(Φύλλο1!I126=4,"ΚΑΛΑΒΡΥΤΩΝ",IF(Φύλλο1!I126=5,"ΠΑΤΡΕΩN",error))))))</f>
        <v>0</v>
      </c>
      <c r="U35" s="18">
        <f>IF(Φύλλο1!B126=1,5,IF(Φύλλο1!B126=2,20,IF(Φύλλο1!B126=3,30,0)))</f>
        <v>20</v>
      </c>
      <c r="V35" s="18">
        <f>IF(Φύλλο1!C126=1,1,IF(Φύλλο1!C126=2,3,0))</f>
        <v>0</v>
      </c>
      <c r="W35" s="18">
        <f>IF(Φύλλο1!D126=0,0,IF(Φύλλο1!D126=1,"ΑΙΓΙΑΛΕΙΑΣ",IF(Φύλλο1!D126=2,"ΔΥΤΙΚΗΣ ΑΧΑΪΑΣ",IF(Φύλλο1!D126=3,"ΕΡΥΜΑΝΘΟΥ",IF(Φύλλο1!D126=4,"ΚΑΛΑΒΡΥΤΩΝ",IF(Φύλλο1!D126=5,"ΠΑΤΡΕΩN",error))))))</f>
        <v>0</v>
      </c>
      <c r="X35" s="18">
        <f>IF(Φύλλο1!E126=1,5,0)</f>
        <v>0</v>
      </c>
      <c r="Y35" s="18">
        <f>IF(Φύλλο1!F126=0,0,IF(Φύλλο1!F126=1,"ΑΙΓΙΑΛΕΙΑΣ",IF(Φύλλο1!F126=2,"ΔΥΤΙΚΗΣ ΑΧΑΪΑΣ",IF(Φύλλο1!F126=3,"ΕΡΥΜΑΝΘΟΥ",IF(Φύλλο1!F126=4,"ΚΑΛΑΒΡΥΤΩΝ",IF(Φύλλο1!F126=5,"ΠΑΤΡΕΩN",error))))))</f>
        <v>0</v>
      </c>
      <c r="Z35" s="19">
        <f>AL35+L35+M35+R35+U35</f>
        <v>41.75</v>
      </c>
      <c r="AA35" s="18">
        <f>Z35 + IF(O35="ΠΑΤΡΕΩN",4,0) + IF(Q35="ΠΑΤΡΕΩN",10,0) + IF(T35="ΠΑΤΡΕΩN",S35,0) + IF(W35="ΠΑΤΡΕΩN",V35,0) + IF(Y35="ΠΑΤΡΕΩN",X35,0)</f>
        <v>45.75</v>
      </c>
      <c r="AB35" s="18">
        <f>Z35 + IF(O35="ΑΙΓΙΑΛΕΙΑΣ",4,0) + IF(Q35="ΑΙΓΙΑΛΕΙΑΣ",10,0) + IF(T35="ΑΙΓΙΑΛΕΙΑΣ",S35,0) + IF(W35="ΑΙΓΙΑΛΕΙΑΣ",V35,0) + IF(Y35="ΑΙΓΙΑΛΕΙΑΣ",X35,0)</f>
        <v>41.75</v>
      </c>
      <c r="AC35" s="18">
        <f>Z35 + IF(O35="ΔΥΤΙΚΗΣ ΑΧΑΪΑΣ",4,0) + IF(Q35="ΔΥΤΙΚΗΣ ΑΧΑΪΑΣ",10,0) + IF(T35="ΔΥΤΙΚΗΣ ΑΧΑΪΑΣ",S35,0) + IF(W35="ΔΥΤΙΚΗΣ ΑΧΑΪΑΣ",V35,0) + IF(Y35="ΔΥΤΙΚΗΣ ΑΧΑΪΑΣ",X35,0)</f>
        <v>41.75</v>
      </c>
      <c r="AD35" s="18">
        <f>Z35 + IF(O35="ΕΡΥΜΑΝΘΟΥ",4,0) + IF(Q35="ΕΡΥΜΑΝΘΟΥ",10,0) + IF(T35="ΕΡΥΜΑΝΘΟΥ",S35,0) + IF(W35="ΕΡΥΜΑΝΘΟΥ",V35,0) + IF(Y35="ΕΡΥΜΑΝΘΟΥ",X35,0)</f>
        <v>41.75</v>
      </c>
      <c r="AE35" s="18">
        <f>Z35 + IF(O35="ΚΑΛΑΒΡΥΤΩΝ",4,0) + IF(Q35="ΚΑΛΑΒΡΥΤΩΝ",10,0) + IF(T35="ΚΑΛΑΒΡΥΤΩΝ",S35,0) + IF(W35="ΚΑΛΑΒΡΥΤΩΝ",V35,0) + IF(Y35="ΚΑΛΑΒΡΥΤΩΝ",X35,0)</f>
        <v>41.75</v>
      </c>
      <c r="AF35" s="18" t="str">
        <f>IF(Φύλλο1!AN126=1,"ΝΑΙ","ΌΧΙ")</f>
        <v>ΝΑΙ</v>
      </c>
      <c r="AG35" s="20" t="s">
        <v>1299</v>
      </c>
      <c r="AH35" s="25"/>
      <c r="AI35" s="27">
        <f>H35</f>
        <v>11</v>
      </c>
      <c r="AJ35" s="41">
        <f>IF(J35&gt;14,I35+1,I35)</f>
        <v>10</v>
      </c>
      <c r="AK35" s="41">
        <f>AI35+AJ35/12</f>
        <v>11.833333333333334</v>
      </c>
      <c r="AL35" s="41">
        <f>ROUNDUP((IF(AK35&gt;20,(AK35-20)*2+10+15,(IF(AK35&gt;10,(AK35-10)*1.5+10,AK35*1)))),3)</f>
        <v>12.75</v>
      </c>
      <c r="AM35" s="28"/>
      <c r="AN35" s="42" t="s">
        <v>1349</v>
      </c>
    </row>
    <row r="36" spans="1:40" s="13" customFormat="1">
      <c r="A36" s="39">
        <v>58</v>
      </c>
      <c r="B36" s="18" t="str">
        <f>Φύλλο1!BE207</f>
        <v>ΓΙΑΝΝΟΠΟΥΛΟΥ</v>
      </c>
      <c r="C36" s="18" t="str">
        <f>Φύλλο1!BD207</f>
        <v>ΔΙΟΝΥΣΙΑ</v>
      </c>
      <c r="D36" s="18" t="str">
        <f>Φύλλο1!BF207</f>
        <v>ΑΝΔΡΕ</v>
      </c>
      <c r="E36" s="18" t="str">
        <f>Φύλλο1!BG207</f>
        <v>ΣΤΗ ΔΙΑΘΕΣΗ ΤΟΥ ΠΥΣΠΕ</v>
      </c>
      <c r="F36" s="18">
        <f>Φύλλο1!BC207</f>
        <v>615400</v>
      </c>
      <c r="G36" s="18" t="str">
        <f>Φύλλο1!BK207</f>
        <v>ΠΕ60</v>
      </c>
      <c r="H36" s="18">
        <f>Φύλλο1!BH207</f>
        <v>14</v>
      </c>
      <c r="I36" s="18">
        <f>Φύλλο1!BI207</f>
        <v>1</v>
      </c>
      <c r="J36" s="18">
        <f>Φύλλο1!BJ207</f>
        <v>18</v>
      </c>
      <c r="K36" s="18">
        <f>IF(H36&lt;=10,H36+TRUNC((IF(J36&gt;15,(I36+1)/12,I36/12)),3),(IF(AND((H36&gt;10),(H36&lt;=20)),10+(H36-10)*1.5+TRUNC((1.5*(IF(J36&gt;15,(I36+1)/12,I36/12))),3),25+(H36-20)*2+TRUNC((2*(IF(J36&gt;15,(I36+1)/12,I36/12))),3))))</f>
        <v>16.25</v>
      </c>
      <c r="L36" s="18">
        <f>IF(Φύλλο1!AH207=0,0,IF(Φύλλο1!AH207=1,4,IF(Φύλλο1!AH207=2,4,IF(Φύλλο1!AH207=3,4,IF(Φύλλο1!AH207=4,12,IF(Φύλλο1!AH207=5,6,"error"))))))</f>
        <v>4</v>
      </c>
      <c r="M36" s="18">
        <f>IF(Φύλλο1!AI207=0,0,IF(Φύλλο1!AI207=1,5,IF(Φύλλο1!AI207=2,11,IF(Φύλλο1!AI207=3,19,IF(Φύλλο1!AI207=4,29,19+(Φύλλο1!AI207-3)*10)))))</f>
        <v>11</v>
      </c>
      <c r="N36" s="18">
        <f>IF(Φύλλο1!AK207 = 0,0,4)</f>
        <v>4</v>
      </c>
      <c r="O36" s="18" t="str">
        <f>IF(Φύλλο1!AK207=0,0,IF(Φύλλο1!AK207=1,"ΑΙΓΙΑΛΕΙΑΣ",IF(Φύλλο1!AK207=2,"ΔΥΤΙΚΗΣ ΑΧΑΪΑΣ",IF(Φύλλο1!AK207=3,"ΕΡΥΜΑΝΘΟΥ",IF(Φύλλο1!AK207=4,"ΚΑΛΑΒΡΥΤΩΝ",IF(Φύλλο1!AK207=5,"ΠΑΤΡΕΩN",error))))))</f>
        <v>ΠΑΤΡΕΩN</v>
      </c>
      <c r="P36" s="18">
        <f>IF(Φύλλο1!AL207 = 0,0,10)</f>
        <v>10</v>
      </c>
      <c r="Q36" s="18" t="str">
        <f>IF(Φύλλο1!AL207=0,0,IF(Φύλλο1!AL207=1,"ΑΙΓΙΑΛΕΙΑΣ",IF(Φύλλο1!AL207=2,"ΔΥΤΙΚΗΣ ΑΧΑΪΑΣ",IF(Φύλλο1!AL207=3,"ΕΡΥΜΑΝΘΟΥ",IF(Φύλλο1!AL207=4,"ΚΑΛΑΒΡΥΤΩΝ",IF(Φύλλο1!AL207=5,"ΠΑΤΡΕΩN",error))))))</f>
        <v>ΠΑΤΡΕΩN</v>
      </c>
      <c r="R36" s="18">
        <f>IF(Φύλλο1!G207 = 1,3,0)</f>
        <v>0</v>
      </c>
      <c r="S36" s="18">
        <f>IF(Φύλλο1!H207 = 1,2,0)</f>
        <v>0</v>
      </c>
      <c r="T36" s="18">
        <f>IF(Φύλλο1!I207=0,0,IF(Φύλλο1!I207=1,"ΑΙΓΙΑΛΕΙΑΣ",IF(Φύλλο1!I207=2,"ΔΥΤΙΚΗΣ ΑΧΑΪΑΣ",IF(Φύλλο1!I207=3,"ΕΡΥΜΑΝΘΟΥ",IF(Φύλλο1!I207=4,"ΚΑΛΑΒΡΥΤΩΝ",IF(Φύλλο1!I207=5,"ΠΑΤΡΕΩN",error))))))</f>
        <v>0</v>
      </c>
      <c r="U36" s="18">
        <f>IF(Φύλλο1!B207=1,5,IF(Φύλλο1!B207=2,20,IF(Φύλλο1!B207=3,30,0)))</f>
        <v>0</v>
      </c>
      <c r="V36" s="18">
        <f>IF(Φύλλο1!C207=1,1,IF(Φύλλο1!C207=2,3,0))</f>
        <v>0</v>
      </c>
      <c r="W36" s="18">
        <f>IF(Φύλλο1!D207=0,0,IF(Φύλλο1!D207=1,"ΑΙΓΙΑΛΕΙΑΣ",IF(Φύλλο1!D207=2,"ΔΥΤΙΚΗΣ ΑΧΑΪΑΣ",IF(Φύλλο1!D207=3,"ΕΡΥΜΑΝΘΟΥ",IF(Φύλλο1!D207=4,"ΚΑΛΑΒΡΥΤΩΝ",IF(Φύλλο1!D207=5,"ΠΑΤΡΕΩN",error))))))</f>
        <v>0</v>
      </c>
      <c r="X36" s="18">
        <f>IF(Φύλλο1!E207=1,5,0)</f>
        <v>0</v>
      </c>
      <c r="Y36" s="18">
        <f>IF(Φύλλο1!F207=0,0,IF(Φύλλο1!F207=1,"ΑΙΓΙΑΛΕΙΑΣ",IF(Φύλλο1!F207=2,"ΔΥΤΙΚΗΣ ΑΧΑΪΑΣ",IF(Φύλλο1!F207=3,"ΕΡΥΜΑΝΘΟΥ",IF(Φύλλο1!F207=4,"ΚΑΛΑΒΡΥΤΩΝ",IF(Φύλλο1!F207=5,"ΠΑΤΡΕΩN",error))))))</f>
        <v>0</v>
      </c>
      <c r="Z36" s="19">
        <f>AL36+L36+M36+R36+U36</f>
        <v>31.25</v>
      </c>
      <c r="AA36" s="18">
        <f>Z36 + IF(O36="ΠΑΤΡΕΩN",4,0) + IF(Q36="ΠΑΤΡΕΩN",10,0) + IF(T36="ΠΑΤΡΕΩN",S36,0) + IF(W36="ΠΑΤΡΕΩN",V36,0) + IF(Y36="ΠΑΤΡΕΩN",X36,0)</f>
        <v>45.25</v>
      </c>
      <c r="AB36" s="18">
        <f>Z36 + IF(O36="ΑΙΓΙΑΛΕΙΑΣ",4,0) + IF(Q36="ΑΙΓΙΑΛΕΙΑΣ",10,0) + IF(T36="ΑΙΓΙΑΛΕΙΑΣ",S36,0) + IF(W36="ΑΙΓΙΑΛΕΙΑΣ",V36,0) + IF(Y36="ΑΙΓΙΑΛΕΙΑΣ",X36,0)</f>
        <v>31.25</v>
      </c>
      <c r="AC36" s="18">
        <f>Z36 + IF(O36="ΔΥΤΙΚΗΣ ΑΧΑΪΑΣ",4,0) + IF(Q36="ΔΥΤΙΚΗΣ ΑΧΑΪΑΣ",10,0) + IF(T36="ΔΥΤΙΚΗΣ ΑΧΑΪΑΣ",S36,0) + IF(W36="ΔΥΤΙΚΗΣ ΑΧΑΪΑΣ",V36,0) + IF(Y36="ΔΥΤΙΚΗΣ ΑΧΑΪΑΣ",X36,0)</f>
        <v>31.25</v>
      </c>
      <c r="AD36" s="18">
        <f>Z36 + IF(O36="ΕΡΥΜΑΝΘΟΥ",4,0) + IF(Q36="ΕΡΥΜΑΝΘΟΥ",10,0) + IF(T36="ΕΡΥΜΑΝΘΟΥ",S36,0) + IF(W36="ΕΡΥΜΑΝΘΟΥ",V36,0) + IF(Y36="ΕΡΥΜΑΝΘΟΥ",X36,0)</f>
        <v>31.25</v>
      </c>
      <c r="AE36" s="18">
        <f>Z36 + IF(O36="ΚΑΛΑΒΡΥΤΩΝ",4,0) + IF(Q36="ΚΑΛΑΒΡΥΤΩΝ",10,0) + IF(T36="ΚΑΛΑΒΡΥΤΩΝ",S36,0) + IF(W36="ΚΑΛΑΒΡΥΤΩΝ",V36,0) + IF(Y36="ΚΑΛΑΒΡΥΤΩΝ",X36,0)</f>
        <v>31.25</v>
      </c>
      <c r="AF36" s="18" t="str">
        <f>IF(Φύλλο1!AN207=1,"ΝΑΙ","ΌΧΙ")</f>
        <v>ΌΧΙ</v>
      </c>
      <c r="AG36" s="50" t="s">
        <v>1300</v>
      </c>
      <c r="AH36" s="51"/>
      <c r="AI36" s="52">
        <f>H36</f>
        <v>14</v>
      </c>
      <c r="AJ36" s="53">
        <f>IF(J36&gt;14,I36+1,I36)</f>
        <v>2</v>
      </c>
      <c r="AK36" s="53">
        <f>AI36+AJ36/12</f>
        <v>14.166666666666666</v>
      </c>
      <c r="AL36" s="53">
        <f>ROUNDUP((IF(AK36&gt;20,(AK36-20)*2+10+15,(IF(AK36&gt;10,(AK36-10)*1.5+10,AK36*1)))),3)</f>
        <v>16.25</v>
      </c>
      <c r="AM36" s="54"/>
      <c r="AN36" s="42" t="s">
        <v>1349</v>
      </c>
    </row>
    <row r="37" spans="1:40" s="12" customFormat="1">
      <c r="A37" s="44">
        <v>60</v>
      </c>
      <c r="B37" s="18" t="str">
        <f>Φύλλο1!BE321</f>
        <v>ΤΣΙΜΑ</v>
      </c>
      <c r="C37" s="18" t="str">
        <f>Φύλλο1!BD321</f>
        <v>ΕΛΕΝΗ</v>
      </c>
      <c r="D37" s="18" t="str">
        <f>Φύλλο1!BF321</f>
        <v>ΦΩΤΙΟΣ</v>
      </c>
      <c r="E37" s="18" t="str">
        <f>Φύλλο1!BG321</f>
        <v>15ο ΝΗΠΙΑΓΩΓΕΙΟ ΠΑΤΡΩΝ</v>
      </c>
      <c r="F37" s="18">
        <f>Φύλλο1!BC321</f>
        <v>622151</v>
      </c>
      <c r="G37" s="18" t="str">
        <f>Φύλλο1!BK321</f>
        <v>ΠΕ60</v>
      </c>
      <c r="H37" s="18">
        <f>Φύλλο1!BH321</f>
        <v>14</v>
      </c>
      <c r="I37" s="18">
        <f>Φύλλο1!BI321</f>
        <v>1</v>
      </c>
      <c r="J37" s="18">
        <f>Φύλλο1!BJ321</f>
        <v>12</v>
      </c>
      <c r="K37" s="18">
        <f>IF(H37&lt;=10,H37+TRUNC((IF(J37&gt;15,(I37+1)/12,I37/12)),3),(IF(AND((H37&gt;10),(H37&lt;=20)),10+(H37-10)*1.5+TRUNC((1.5*(IF(J37&gt;15,(I37+1)/12,I37/12))),3),25+(H37-20)*2+TRUNC((2*(IF(J37&gt;15,(I37+1)/12,I37/12))),3))))</f>
        <v>16.125</v>
      </c>
      <c r="L37" s="18">
        <f>IF(Φύλλο1!AH321=0,0,IF(Φύλλο1!AH321=1,4,IF(Φύλλο1!AH321=2,4,IF(Φύλλο1!AH321=3,4,IF(Φύλλο1!AH321=4,12,IF(Φύλλο1!AH321=5,6,"error"))))))</f>
        <v>4</v>
      </c>
      <c r="M37" s="18">
        <f>IF(Φύλλο1!AI321=0,0,IF(Φύλλο1!AI321=1,5,IF(Φύλλο1!AI321=2,11,IF(Φύλλο1!AI321=3,19,IF(Φύλλο1!AI321=4,29,19+(Φύλλο1!AI321-3)*10)))))</f>
        <v>11</v>
      </c>
      <c r="N37" s="18">
        <f>IF(Φύλλο1!AK321 = 0,0,4)</f>
        <v>4</v>
      </c>
      <c r="O37" s="18" t="str">
        <f>IF(Φύλλο1!AK321=0,0,IF(Φύλλο1!AK321=1,"ΑΙΓΙΑΛΕΙΑΣ",IF(Φύλλο1!AK321=2,"ΔΥΤΙΚΗΣ ΑΧΑΪΑΣ",IF(Φύλλο1!AK321=3,"ΕΡΥΜΑΝΘΟΥ",IF(Φύλλο1!AK321=4,"ΚΑΛΑΒΡΥΤΩΝ",IF(Φύλλο1!AK321=5,"ΠΑΤΡΕΩN",error))))))</f>
        <v>ΠΑΤΡΕΩN</v>
      </c>
      <c r="P37" s="18">
        <f>IF(Φύλλο1!AL321 = 0,0,10)</f>
        <v>10</v>
      </c>
      <c r="Q37" s="18" t="str">
        <f>IF(Φύλλο1!AL321=0,0,IF(Φύλλο1!AL321=1,"ΑΙΓΙΑΛΕΙΑΣ",IF(Φύλλο1!AL321=2,"ΔΥΤΙΚΗΣ ΑΧΑΪΑΣ",IF(Φύλλο1!AL321=3,"ΕΡΥΜΑΝΘΟΥ",IF(Φύλλο1!AL321=4,"ΚΑΛΑΒΡΥΤΩΝ",IF(Φύλλο1!AL321=5,"ΠΑΤΡΕΩN",error))))))</f>
        <v>ΠΑΤΡΕΩN</v>
      </c>
      <c r="R37" s="18">
        <f>IF(Φύλλο1!G321 = 1,3,0)</f>
        <v>0</v>
      </c>
      <c r="S37" s="18">
        <f>IF(Φύλλο1!H321 = 1,2,0)</f>
        <v>0</v>
      </c>
      <c r="T37" s="18">
        <f>IF(Φύλλο1!I321=0,0,IF(Φύλλο1!I321=1,"ΑΙΓΙΑΛΕΙΑΣ",IF(Φύλλο1!I321=2,"ΔΥΤΙΚΗΣ ΑΧΑΪΑΣ",IF(Φύλλο1!I321=3,"ΕΡΥΜΑΝΘΟΥ",IF(Φύλλο1!I321=4,"ΚΑΛΑΒΡΥΤΩΝ",IF(Φύλλο1!I321=5,"ΠΑΤΡΕΩN",error))))))</f>
        <v>0</v>
      </c>
      <c r="U37" s="18">
        <f>IF(Φύλλο1!B321=1,5,IF(Φύλλο1!B321=2,20,IF(Φύλλο1!B321=3,30,0)))</f>
        <v>0</v>
      </c>
      <c r="V37" s="18">
        <f>IF(Φύλλο1!C321=1,1,IF(Φύλλο1!C321=2,3,0))</f>
        <v>0</v>
      </c>
      <c r="W37" s="18">
        <f>IF(Φύλλο1!D321=0,0,IF(Φύλλο1!D321=1,"ΑΙΓΙΑΛΕΙΑΣ",IF(Φύλλο1!D321=2,"ΔΥΤΙΚΗΣ ΑΧΑΪΑΣ",IF(Φύλλο1!D321=3,"ΕΡΥΜΑΝΘΟΥ",IF(Φύλλο1!D321=4,"ΚΑΛΑΒΡΥΤΩΝ",IF(Φύλλο1!D321=5,"ΠΑΤΡΕΩN",error))))))</f>
        <v>0</v>
      </c>
      <c r="X37" s="18">
        <f>IF(Φύλλο1!E321=1,5,0)</f>
        <v>0</v>
      </c>
      <c r="Y37" s="18">
        <f>IF(Φύλλο1!F321=0,0,IF(Φύλλο1!F321=1,"ΑΙΓΙΑΛΕΙΑΣ",IF(Φύλλο1!F321=2,"ΔΥΤΙΚΗΣ ΑΧΑΪΑΣ",IF(Φύλλο1!F321=3,"ΕΡΥΜΑΝΘΟΥ",IF(Φύλλο1!F321=4,"ΚΑΛΑΒΡΥΤΩΝ",IF(Φύλλο1!F321=5,"ΠΑΤΡΕΩN",error))))))</f>
        <v>0</v>
      </c>
      <c r="Z37" s="19">
        <f>AL37+L37+M37+R37+U37</f>
        <v>31.125</v>
      </c>
      <c r="AA37" s="18">
        <f>Z37 + IF(O37="ΠΑΤΡΕΩN",4,0) + IF(Q37="ΠΑΤΡΕΩN",10,0) + IF(T37="ΠΑΤΡΕΩN",S37,0) + IF(W37="ΠΑΤΡΕΩN",V37,0) + IF(Y37="ΠΑΤΡΕΩN",X37,0)</f>
        <v>45.125</v>
      </c>
      <c r="AB37" s="18">
        <f>Z37 + IF(O37="ΑΙΓΙΑΛΕΙΑΣ",4,0) + IF(Q37="ΑΙΓΙΑΛΕΙΑΣ",10,0) + IF(T37="ΑΙΓΙΑΛΕΙΑΣ",S37,0) + IF(W37="ΑΙΓΙΑΛΕΙΑΣ",V37,0) + IF(Y37="ΑΙΓΙΑΛΕΙΑΣ",X37,0)</f>
        <v>31.125</v>
      </c>
      <c r="AC37" s="18">
        <f>Z37 + IF(O37="ΔΥΤΙΚΗΣ ΑΧΑΪΑΣ",4,0) + IF(Q37="ΔΥΤΙΚΗΣ ΑΧΑΪΑΣ",10,0) + IF(T37="ΔΥΤΙΚΗΣ ΑΧΑΪΑΣ",S37,0) + IF(W37="ΔΥΤΙΚΗΣ ΑΧΑΪΑΣ",V37,0) + IF(Y37="ΔΥΤΙΚΗΣ ΑΧΑΪΑΣ",X37,0)</f>
        <v>31.125</v>
      </c>
      <c r="AD37" s="18">
        <f>Z37 + IF(O37="ΕΡΥΜΑΝΘΟΥ",4,0) + IF(Q37="ΕΡΥΜΑΝΘΟΥ",10,0) + IF(T37="ΕΡΥΜΑΝΘΟΥ",S37,0) + IF(W37="ΕΡΥΜΑΝΘΟΥ",V37,0) + IF(Y37="ΕΡΥΜΑΝΘΟΥ",X37,0)</f>
        <v>31.125</v>
      </c>
      <c r="AE37" s="18">
        <f>Z37 + IF(O37="ΚΑΛΑΒΡΥΤΩΝ",4,0) + IF(Q37="ΚΑΛΑΒΡΥΤΩΝ",10,0) + IF(T37="ΚΑΛΑΒΡΥΤΩΝ",S37,0) + IF(W37="ΚΑΛΑΒΡΥΤΩΝ",V37,0) + IF(Y37="ΚΑΛΑΒΡΥΤΩΝ",X37,0)</f>
        <v>31.125</v>
      </c>
      <c r="AF37" s="18" t="str">
        <f>IF(Φύλλο1!AN321=1,"ΝΑΙ","ΌΧΙ")</f>
        <v>ΌΧΙ</v>
      </c>
      <c r="AG37" s="40" t="s">
        <v>1301</v>
      </c>
      <c r="AH37" s="43"/>
      <c r="AI37" s="27">
        <f>H37</f>
        <v>14</v>
      </c>
      <c r="AJ37" s="41">
        <f>IF(J37&gt;14,I37+1,I37)</f>
        <v>1</v>
      </c>
      <c r="AK37" s="41">
        <f>AI37+AJ37/12</f>
        <v>14.083333333333334</v>
      </c>
      <c r="AL37" s="41">
        <f>ROUNDUP((IF(AK37&gt;20,(AK37-20)*2+10+15,(IF(AK37&gt;10,(AK37-10)*1.5+10,AK37*1)))),3)</f>
        <v>16.125</v>
      </c>
      <c r="AM37" s="28"/>
      <c r="AN37" s="42" t="s">
        <v>1349</v>
      </c>
    </row>
    <row r="38" spans="1:40" s="12" customFormat="1">
      <c r="A38" s="44">
        <v>81</v>
      </c>
      <c r="B38" s="18" t="str">
        <f>Φύλλο1!BE301</f>
        <v>ΔΗΜΑΚΟΠΟΥΛΟΥ</v>
      </c>
      <c r="C38" s="18" t="str">
        <f>Φύλλο1!BD301</f>
        <v>ΜΑΡΙΑ</v>
      </c>
      <c r="D38" s="18" t="str">
        <f>Φύλλο1!BF301</f>
        <v>ΙΩΑΝΝΗΣ</v>
      </c>
      <c r="E38" s="18" t="str">
        <f>Φύλλο1!BG301</f>
        <v>ΝΗΠΙΑΓΩΓΕΙΟ ΑΕΡΟΔΡΟΜΙΟΥ ΑΡΑΞΟΥ</v>
      </c>
      <c r="F38" s="18">
        <f>Φύλλο1!BC301</f>
        <v>616390</v>
      </c>
      <c r="G38" s="18" t="str">
        <f>Φύλλο1!BK301</f>
        <v>ΠΕ60</v>
      </c>
      <c r="H38" s="18">
        <f>Φύλλο1!BH301</f>
        <v>12</v>
      </c>
      <c r="I38" s="18">
        <f>Φύλλο1!BI301</f>
        <v>0</v>
      </c>
      <c r="J38" s="18">
        <f>Φύλλο1!BJ301</f>
        <v>15</v>
      </c>
      <c r="K38" s="18">
        <f>IF(H38&lt;=10,H38+TRUNC((IF(J38&gt;15,(I38+1)/12,I38/12)),3),(IF(AND((H38&gt;10),(H38&lt;=20)),10+(H38-10)*1.5+TRUNC((1.5*(IF(J38&gt;15,(I38+1)/12,I38/12))),3),25+(H38-20)*2+TRUNC((2*(IF(J38&gt;15,(I38+1)/12,I38/12))),3))))</f>
        <v>13</v>
      </c>
      <c r="L38" s="18">
        <f>IF(Φύλλο1!AH301=0,0,IF(Φύλλο1!AH301=1,4,IF(Φύλλο1!AH301=2,4,IF(Φύλλο1!AH301=3,4,IF(Φύλλο1!AH301=4,12,IF(Φύλλο1!AH301=5,6,"error"))))))</f>
        <v>4</v>
      </c>
      <c r="M38" s="18">
        <f>IF(Φύλλο1!AI301=0,0,IF(Φύλλο1!AI301=1,5,IF(Φύλλο1!AI301=2,11,IF(Φύλλο1!AI301=3,19,IF(Φύλλο1!AI301=4,29,19+(Φύλλο1!AI301-3)*10)))))</f>
        <v>11</v>
      </c>
      <c r="N38" s="18">
        <f>IF(Φύλλο1!AK301 = 0,0,4)</f>
        <v>4</v>
      </c>
      <c r="O38" s="18" t="str">
        <f>IF(Φύλλο1!AK301=0,0,IF(Φύλλο1!AK301=1,"ΑΙΓΙΑΛΕΙΑΣ",IF(Φύλλο1!AK301=2,"ΔΥΤΙΚΗΣ ΑΧΑΪΑΣ",IF(Φύλλο1!AK301=3,"ΕΡΥΜΑΝΘΟΥ",IF(Φύλλο1!AK301=4,"ΚΑΛΑΒΡΥΤΩΝ",IF(Φύλλο1!AK301=5,"ΠΑΤΡΕΩN",error))))))</f>
        <v>ΠΑΤΡΕΩN</v>
      </c>
      <c r="P38" s="18">
        <f>IF(Φύλλο1!AL301 = 0,0,10)</f>
        <v>10</v>
      </c>
      <c r="Q38" s="18" t="str">
        <f>IF(Φύλλο1!AL301=0,0,IF(Φύλλο1!AL301=1,"ΑΙΓΙΑΛΕΙΑΣ",IF(Φύλλο1!AL301=2,"ΔΥΤΙΚΗΣ ΑΧΑΪΑΣ",IF(Φύλλο1!AL301=3,"ΕΡΥΜΑΝΘΟΥ",IF(Φύλλο1!AL301=4,"ΚΑΛΑΒΡΥΤΩΝ",IF(Φύλλο1!AL301=5,"ΠΑΤΡΕΩN",error))))))</f>
        <v>ΠΑΤΡΕΩN</v>
      </c>
      <c r="R38" s="18">
        <f>IF(Φύλλο1!G301 = 1,3,0)</f>
        <v>0</v>
      </c>
      <c r="S38" s="18">
        <f>IF(Φύλλο1!H301 = 1,2,0)</f>
        <v>0</v>
      </c>
      <c r="T38" s="18">
        <f>IF(Φύλλο1!I301=0,0,IF(Φύλλο1!I301=1,"ΑΙΓΙΑΛΕΙΑΣ",IF(Φύλλο1!I301=2,"ΔΥΤΙΚΗΣ ΑΧΑΪΑΣ",IF(Φύλλο1!I301=3,"ΕΡΥΜΑΝΘΟΥ",IF(Φύλλο1!I301=4,"ΚΑΛΑΒΡΥΤΩΝ",IF(Φύλλο1!I301=5,"ΠΑΤΡΕΩN",error))))))</f>
        <v>0</v>
      </c>
      <c r="U38" s="18">
        <f>IF(Φύλλο1!B301=1,5,IF(Φύλλο1!B301=2,20,IF(Φύλλο1!B301=3,30,0)))</f>
        <v>0</v>
      </c>
      <c r="V38" s="18">
        <f>IF(Φύλλο1!C301=1,1,IF(Φύλλο1!C301=2,3,0))</f>
        <v>3</v>
      </c>
      <c r="W38" s="18" t="str">
        <f>IF(Φύλλο1!D301=0,0,IF(Φύλλο1!D301=1,"ΑΙΓΙΑΛΕΙΑΣ",IF(Φύλλο1!D301=2,"ΔΥΤΙΚΗΣ ΑΧΑΪΑΣ",IF(Φύλλο1!D301=3,"ΕΡΥΜΑΝΘΟΥ",IF(Φύλλο1!D301=4,"ΚΑΛΑΒΡΥΤΩΝ",IF(Φύλλο1!D301=5,"ΠΑΤΡΕΩN",error))))))</f>
        <v>ΠΑΤΡΕΩN</v>
      </c>
      <c r="X38" s="18">
        <f>IF(Φύλλο1!E301=1,5,0)</f>
        <v>0</v>
      </c>
      <c r="Y38" s="18">
        <f>IF(Φύλλο1!F301=0,0,IF(Φύλλο1!F301=1,"ΑΙΓΙΑΛΕΙΑΣ",IF(Φύλλο1!F301=2,"ΔΥΤΙΚΗΣ ΑΧΑΪΑΣ",IF(Φύλλο1!F301=3,"ΕΡΥΜΑΝΘΟΥ",IF(Φύλλο1!F301=4,"ΚΑΛΑΒΡΥΤΩΝ",IF(Φύλλο1!F301=5,"ΠΑΤΡΕΩN",error))))))</f>
        <v>0</v>
      </c>
      <c r="Z38" s="19">
        <f>AL38+L38+M38+R38+U38</f>
        <v>28.125</v>
      </c>
      <c r="AA38" s="18">
        <f>Z38 + IF(O38="ΠΑΤΡΕΩN",4,0) + IF(Q38="ΠΑΤΡΕΩN",10,0) + IF(T38="ΠΑΤΡΕΩN",S38,0) + IF(W38="ΠΑΤΡΕΩN",V38,0) + IF(Y38="ΠΑΤΡΕΩN",X38,0)</f>
        <v>45.125</v>
      </c>
      <c r="AB38" s="18">
        <f>Z38 + IF(O38="ΑΙΓΙΑΛΕΙΑΣ",4,0) + IF(Q38="ΑΙΓΙΑΛΕΙΑΣ",10,0) + IF(T38="ΑΙΓΙΑΛΕΙΑΣ",S38,0) + IF(W38="ΑΙΓΙΑΛΕΙΑΣ",V38,0) + IF(Y38="ΑΙΓΙΑΛΕΙΑΣ",X38,0)</f>
        <v>28.125</v>
      </c>
      <c r="AC38" s="18">
        <f>Z38 + IF(O38="ΔΥΤΙΚΗΣ ΑΧΑΪΑΣ",4,0) + IF(Q38="ΔΥΤΙΚΗΣ ΑΧΑΪΑΣ",10,0) + IF(T38="ΔΥΤΙΚΗΣ ΑΧΑΪΑΣ",S38,0) + IF(W38="ΔΥΤΙΚΗΣ ΑΧΑΪΑΣ",V38,0) + IF(Y38="ΔΥΤΙΚΗΣ ΑΧΑΪΑΣ",X38,0)</f>
        <v>28.125</v>
      </c>
      <c r="AD38" s="18">
        <f>Z38 + IF(O38="ΕΡΥΜΑΝΘΟΥ",4,0) + IF(Q38="ΕΡΥΜΑΝΘΟΥ",10,0) + IF(T38="ΕΡΥΜΑΝΘΟΥ",S38,0) + IF(W38="ΕΡΥΜΑΝΘΟΥ",V38,0) + IF(Y38="ΕΡΥΜΑΝΘΟΥ",X38,0)</f>
        <v>28.125</v>
      </c>
      <c r="AE38" s="18">
        <f>Z38 + IF(O38="ΚΑΛΑΒΡΥΤΩΝ",4,0) + IF(Q38="ΚΑΛΑΒΡΥΤΩΝ",10,0) + IF(T38="ΚΑΛΑΒΡΥΤΩΝ",S38,0) + IF(W38="ΚΑΛΑΒΡΥΤΩΝ",V38,0) + IF(Y38="ΚΑΛΑΒΡΥΤΩΝ",X38,0)</f>
        <v>28.125</v>
      </c>
      <c r="AF38" s="18" t="str">
        <f>IF(Φύλλο1!AN301=1,"ΝΑΙ","ΌΧΙ")</f>
        <v>ΌΧΙ</v>
      </c>
      <c r="AG38" s="45" t="s">
        <v>1350</v>
      </c>
      <c r="AH38" s="43"/>
      <c r="AI38" s="27">
        <f>H38</f>
        <v>12</v>
      </c>
      <c r="AJ38" s="41">
        <f>IF(J38&gt;14,I38+1,I38)</f>
        <v>1</v>
      </c>
      <c r="AK38" s="41">
        <f>AI38+AJ38/12</f>
        <v>12.083333333333334</v>
      </c>
      <c r="AL38" s="41">
        <f>ROUNDUP((IF(AK38&gt;20,(AK38-20)*2+10+15,(IF(AK38&gt;10,(AK38-10)*1.5+10,AK38*1)))),3)</f>
        <v>13.125</v>
      </c>
      <c r="AM38" s="28"/>
      <c r="AN38" s="42" t="s">
        <v>1349</v>
      </c>
    </row>
    <row r="39" spans="1:40" s="12" customFormat="1">
      <c r="A39" s="39">
        <v>61</v>
      </c>
      <c r="B39" s="18" t="str">
        <f>Φύλλο1!BE131</f>
        <v>ΓΕΡΟΝΤΙΝΗ</v>
      </c>
      <c r="C39" s="18" t="str">
        <f>Φύλλο1!BD131</f>
        <v>ΑΡΓΥΡΗ</v>
      </c>
      <c r="D39" s="18" t="str">
        <f>Φύλλο1!BF131</f>
        <v>ΑΘΑΝΑΣΙΟΣ</v>
      </c>
      <c r="E39" s="18" t="str">
        <f>Φύλλο1!BG131</f>
        <v>ΣΤΗ ΔΙΑΘΕΣΗ ΤΟΥ ΠΥΣΠΕ</v>
      </c>
      <c r="F39" s="18">
        <f>Φύλλο1!BC131</f>
        <v>608599</v>
      </c>
      <c r="G39" s="18" t="str">
        <f>Φύλλο1!BK131</f>
        <v>ΠΕ60</v>
      </c>
      <c r="H39" s="18">
        <f>Φύλλο1!BH131</f>
        <v>14</v>
      </c>
      <c r="I39" s="18">
        <f>Φύλλο1!BI131</f>
        <v>0</v>
      </c>
      <c r="J39" s="18">
        <f>Φύλλο1!BJ131</f>
        <v>0</v>
      </c>
      <c r="K39" s="18">
        <f>IF(H39&lt;=10,H39+TRUNC((IF(J39&gt;15,(I39+1)/12,I39/12)),3),(IF(AND((H39&gt;10),(H39&lt;=20)),10+(H39-10)*1.5+TRUNC((1.5*(IF(J39&gt;15,(I39+1)/12,I39/12))),3),25+(H39-20)*2+TRUNC((2*(IF(J39&gt;15,(I39+1)/12,I39/12))),3))))</f>
        <v>16</v>
      </c>
      <c r="L39" s="18">
        <f>IF(Φύλλο1!AH131=0,0,IF(Φύλλο1!AH131=1,4,IF(Φύλλο1!AH131=2,4,IF(Φύλλο1!AH131=3,4,IF(Φύλλο1!AH131=4,12,IF(Φύλλο1!AH131=5,6,"error"))))))</f>
        <v>4</v>
      </c>
      <c r="M39" s="18">
        <f>IF(Φύλλο1!AI131=0,0,IF(Φύλλο1!AI131=1,5,IF(Φύλλο1!AI131=2,11,IF(Φύλλο1!AI131=3,19,IF(Φύλλο1!AI131=4,29,19+(Φύλλο1!AI131-3)*10)))))</f>
        <v>11</v>
      </c>
      <c r="N39" s="18">
        <f>IF(Φύλλο1!AK131 = 0,0,4)</f>
        <v>4</v>
      </c>
      <c r="O39" s="18" t="str">
        <f>IF(Φύλλο1!AK131=0,0,IF(Φύλλο1!AK131=1,"ΑΙΓΙΑΛΕΙΑΣ",IF(Φύλλο1!AK131=2,"ΔΥΤΙΚΗΣ ΑΧΑΪΑΣ",IF(Φύλλο1!AK131=3,"ΕΡΥΜΑΝΘΟΥ",IF(Φύλλο1!AK131=4,"ΚΑΛΑΒΡΥΤΩΝ",IF(Φύλλο1!AK131=5,"ΠΑΤΡΕΩN",error))))))</f>
        <v>ΠΑΤΡΕΩN</v>
      </c>
      <c r="P39" s="18">
        <f>IF(Φύλλο1!AL131 = 0,0,10)</f>
        <v>10</v>
      </c>
      <c r="Q39" s="18" t="str">
        <f>IF(Φύλλο1!AL131=0,0,IF(Φύλλο1!AL131=1,"ΑΙΓΙΑΛΕΙΑΣ",IF(Φύλλο1!AL131=2,"ΔΥΤΙΚΗΣ ΑΧΑΪΑΣ",IF(Φύλλο1!AL131=3,"ΕΡΥΜΑΝΘΟΥ",IF(Φύλλο1!AL131=4,"ΚΑΛΑΒΡΥΤΩΝ",IF(Φύλλο1!AL131=5,"ΠΑΤΡΕΩN",error))))))</f>
        <v>ΠΑΤΡΕΩN</v>
      </c>
      <c r="R39" s="18">
        <f>IF(Φύλλο1!G131 = 1,3,0)</f>
        <v>0</v>
      </c>
      <c r="S39" s="18">
        <f>IF(Φύλλο1!H131 = 1,2,0)</f>
        <v>0</v>
      </c>
      <c r="T39" s="18">
        <f>IF(Φύλλο1!I131=0,0,IF(Φύλλο1!I131=1,"ΑΙΓΙΑΛΕΙΑΣ",IF(Φύλλο1!I131=2,"ΔΥΤΙΚΗΣ ΑΧΑΪΑΣ",IF(Φύλλο1!I131=3,"ΕΡΥΜΑΝΘΟΥ",IF(Φύλλο1!I131=4,"ΚΑΛΑΒΡΥΤΩΝ",IF(Φύλλο1!I131=5,"ΠΑΤΡΕΩN",error))))))</f>
        <v>0</v>
      </c>
      <c r="U39" s="18">
        <f>IF(Φύλλο1!B131=1,5,IF(Φύλλο1!B131=2,20,IF(Φύλλο1!B131=3,30,0)))</f>
        <v>0</v>
      </c>
      <c r="V39" s="18">
        <f>IF(Φύλλο1!C131=1,1,IF(Φύλλο1!C131=2,3,0))</f>
        <v>0</v>
      </c>
      <c r="W39" s="18">
        <f>IF(Φύλλο1!D131=0,0,IF(Φύλλο1!D131=1,"ΑΙΓΙΑΛΕΙΑΣ",IF(Φύλλο1!D131=2,"ΔΥΤΙΚΗΣ ΑΧΑΪΑΣ",IF(Φύλλο1!D131=3,"ΕΡΥΜΑΝΘΟΥ",IF(Φύλλο1!D131=4,"ΚΑΛΑΒΡΥΤΩΝ",IF(Φύλλο1!D131=5,"ΠΑΤΡΕΩN",error))))))</f>
        <v>0</v>
      </c>
      <c r="X39" s="18">
        <f>IF(Φύλλο1!E131=1,5,0)</f>
        <v>0</v>
      </c>
      <c r="Y39" s="18">
        <f>IF(Φύλλο1!F131=0,0,IF(Φύλλο1!F131=1,"ΑΙΓΙΑΛΕΙΑΣ",IF(Φύλλο1!F131=2,"ΔΥΤΙΚΗΣ ΑΧΑΪΑΣ",IF(Φύλλο1!F131=3,"ΕΡΥΜΑΝΘΟΥ",IF(Φύλλο1!F131=4,"ΚΑΛΑΒΡΥΤΩΝ",IF(Φύλλο1!F131=5,"ΠΑΤΡΕΩN",error))))))</f>
        <v>0</v>
      </c>
      <c r="Z39" s="19">
        <f>AL39+L39+M39+R39+U39</f>
        <v>31</v>
      </c>
      <c r="AA39" s="18">
        <f>Z39 + IF(O39="ΠΑΤΡΕΩN",4,0) + IF(Q39="ΠΑΤΡΕΩN",10,0) + IF(T39="ΠΑΤΡΕΩN",S39,0) + IF(W39="ΠΑΤΡΕΩN",V39,0) + IF(Y39="ΠΑΤΡΕΩN",X39,0)</f>
        <v>45</v>
      </c>
      <c r="AB39" s="18">
        <f>Z39 + IF(O39="ΑΙΓΙΑΛΕΙΑΣ",4,0) + IF(Q39="ΑΙΓΙΑΛΕΙΑΣ",10,0) + IF(T39="ΑΙΓΙΑΛΕΙΑΣ",S39,0) + IF(W39="ΑΙΓΙΑΛΕΙΑΣ",V39,0) + IF(Y39="ΑΙΓΙΑΛΕΙΑΣ",X39,0)</f>
        <v>31</v>
      </c>
      <c r="AC39" s="18">
        <f>Z39 + IF(O39="ΔΥΤΙΚΗΣ ΑΧΑΪΑΣ",4,0) + IF(Q39="ΔΥΤΙΚΗΣ ΑΧΑΪΑΣ",10,0) + IF(T39="ΔΥΤΙΚΗΣ ΑΧΑΪΑΣ",S39,0) + IF(W39="ΔΥΤΙΚΗΣ ΑΧΑΪΑΣ",V39,0) + IF(Y39="ΔΥΤΙΚΗΣ ΑΧΑΪΑΣ",X39,0)</f>
        <v>31</v>
      </c>
      <c r="AD39" s="18">
        <f>Z39 + IF(O39="ΕΡΥΜΑΝΘΟΥ",4,0) + IF(Q39="ΕΡΥΜΑΝΘΟΥ",10,0) + IF(T39="ΕΡΥΜΑΝΘΟΥ",S39,0) + IF(W39="ΕΡΥΜΑΝΘΟΥ",V39,0) + IF(Y39="ΕΡΥΜΑΝΘΟΥ",X39,0)</f>
        <v>31</v>
      </c>
      <c r="AE39" s="18">
        <f>Z39 + IF(O39="ΚΑΛΑΒΡΥΤΩΝ",4,0) + IF(Q39="ΚΑΛΑΒΡΥΤΩΝ",10,0) + IF(T39="ΚΑΛΑΒΡΥΤΩΝ",S39,0) + IF(W39="ΚΑΛΑΒΡΥΤΩΝ",V39,0) + IF(Y39="ΚΑΛΑΒΡΥΤΩΝ",X39,0)</f>
        <v>31</v>
      </c>
      <c r="AF39" s="18" t="str">
        <f>IF(Φύλλο1!AN131=1,"ΝΑΙ","ΌΧΙ")</f>
        <v>ΌΧΙ</v>
      </c>
      <c r="AG39" s="20" t="s">
        <v>1302</v>
      </c>
      <c r="AH39" s="25"/>
      <c r="AI39" s="27">
        <f>H39</f>
        <v>14</v>
      </c>
      <c r="AJ39" s="41">
        <f>IF(J39&gt;14,I39+1,I39)</f>
        <v>0</v>
      </c>
      <c r="AK39" s="41">
        <f>AI39+AJ39/12</f>
        <v>14</v>
      </c>
      <c r="AL39" s="41">
        <f>ROUNDUP((IF(AK39&gt;20,(AK39-20)*2+10+15,(IF(AK39&gt;10,(AK39-10)*1.5+10,AK39*1)))),3)</f>
        <v>16</v>
      </c>
      <c r="AM39" s="28"/>
      <c r="AN39" s="42" t="s">
        <v>1349</v>
      </c>
    </row>
    <row r="40" spans="1:40" s="12" customFormat="1">
      <c r="A40" s="44">
        <v>63</v>
      </c>
      <c r="B40" s="18" t="str">
        <f>Φύλλο1!BE230</f>
        <v>ΠΑΠΑΠΑΝΟΥ</v>
      </c>
      <c r="C40" s="18" t="str">
        <f>Φύλλο1!BD230</f>
        <v>ΙΩΑΝΝΑ</v>
      </c>
      <c r="D40" s="18" t="str">
        <f>Φύλλο1!BF230</f>
        <v>ΑΡΙΣΤΟΤΕΛΗΣ</v>
      </c>
      <c r="E40" s="18" t="str">
        <f>Φύλλο1!BG230</f>
        <v>ΝΗΠΙΑΓΩΓΕΙΟ ΕΡΥΜΑΝΘΕΙΑΣ</v>
      </c>
      <c r="F40" s="18">
        <f>Φύλλο1!BC230</f>
        <v>589836</v>
      </c>
      <c r="G40" s="18" t="str">
        <f>Φύλλο1!BK230</f>
        <v>ΠΕ60</v>
      </c>
      <c r="H40" s="18">
        <f>Φύλλο1!BH230</f>
        <v>21</v>
      </c>
      <c r="I40" s="18">
        <f>Φύλλο1!BI230</f>
        <v>0</v>
      </c>
      <c r="J40" s="18">
        <f>Φύλλο1!BJ230</f>
        <v>6</v>
      </c>
      <c r="K40" s="18">
        <f>IF(H40&lt;=10,H40+TRUNC((IF(J40&gt;15,(I40+1)/12,I40/12)),3),(IF(AND((H40&gt;10),(H40&lt;=20)),10+(H40-10)*1.5+TRUNC((1.5*(IF(J40&gt;15,(I40+1)/12,I40/12))),3),25+(H40-20)*2+TRUNC((2*(IF(J40&gt;15,(I40+1)/12,I40/12))),3))))</f>
        <v>27</v>
      </c>
      <c r="L40" s="18">
        <f>IF(Φύλλο1!AH230=0,0,IF(Φύλλο1!AH230=1,4,IF(Φύλλο1!AH230=2,4,IF(Φύλλο1!AH230=3,4,IF(Φύλλο1!AH230=4,12,IF(Φύλλο1!AH230=5,6,"error"))))))</f>
        <v>4</v>
      </c>
      <c r="M40" s="18">
        <f>IF(Φύλλο1!AI230=0,0,IF(Φύλλο1!AI230=1,5,IF(Φύλλο1!AI230=2,11,IF(Φύλλο1!AI230=3,19,IF(Φύλλο1!AI230=4,29,19+(Φύλλο1!AI230-3)*10)))))</f>
        <v>0</v>
      </c>
      <c r="N40" s="18">
        <f>IF(Φύλλο1!AK230 = 0,0,4)</f>
        <v>4</v>
      </c>
      <c r="O40" s="18" t="str">
        <f>IF(Φύλλο1!AK230=0,0,IF(Φύλλο1!AK230=1,"ΑΙΓΙΑΛΕΙΑΣ",IF(Φύλλο1!AK230=2,"ΔΥΤΙΚΗΣ ΑΧΑΪΑΣ",IF(Φύλλο1!AK230=3,"ΕΡΥΜΑΝΘΟΥ",IF(Φύλλο1!AK230=4,"ΚΑΛΑΒΡΥΤΩΝ",IF(Φύλλο1!AK230=5,"ΠΑΤΡΕΩN",error))))))</f>
        <v>ΠΑΤΡΕΩN</v>
      </c>
      <c r="P40" s="18">
        <f>IF(Φύλλο1!AL230 = 0,0,10)</f>
        <v>10</v>
      </c>
      <c r="Q40" s="18" t="str">
        <f>IF(Φύλλο1!AL230=0,0,IF(Φύλλο1!AL230=1,"ΑΙΓΙΑΛΕΙΑΣ",IF(Φύλλο1!AL230=2,"ΔΥΤΙΚΗΣ ΑΧΑΪΑΣ",IF(Φύλλο1!AL230=3,"ΕΡΥΜΑΝΘΟΥ",IF(Φύλλο1!AL230=4,"ΚΑΛΑΒΡΥΤΩΝ",IF(Φύλλο1!AL230=5,"ΠΑΤΡΕΩN",error))))))</f>
        <v>ΠΑΤΡΕΩN</v>
      </c>
      <c r="R40" s="18">
        <f>IF(Φύλλο1!G230 = 1,3,0)</f>
        <v>0</v>
      </c>
      <c r="S40" s="18">
        <f>IF(Φύλλο1!H230 = 1,2,0)</f>
        <v>0</v>
      </c>
      <c r="T40" s="18">
        <f>IF(Φύλλο1!I230=0,0,IF(Φύλλο1!I230=1,"ΑΙΓΙΑΛΕΙΑΣ",IF(Φύλλο1!I230=2,"ΔΥΤΙΚΗΣ ΑΧΑΪΑΣ",IF(Φύλλο1!I230=3,"ΕΡΥΜΑΝΘΟΥ",IF(Φύλλο1!I230=4,"ΚΑΛΑΒΡΥΤΩΝ",IF(Φύλλο1!I230=5,"ΠΑΤΡΕΩN",error))))))</f>
        <v>0</v>
      </c>
      <c r="U40" s="18">
        <f>IF(Φύλλο1!B230=1,5,IF(Φύλλο1!B230=2,20,IF(Φύλλο1!B230=3,30,0)))</f>
        <v>0</v>
      </c>
      <c r="V40" s="18">
        <f>IF(Φύλλο1!C230=1,1,IF(Φύλλο1!C230=2,3,0))</f>
        <v>0</v>
      </c>
      <c r="W40" s="18">
        <f>IF(Φύλλο1!D230=0,0,IF(Φύλλο1!D230=1,"ΑΙΓΙΑΛΕΙΑΣ",IF(Φύλλο1!D230=2,"ΔΥΤΙΚΗΣ ΑΧΑΪΑΣ",IF(Φύλλο1!D230=3,"ΕΡΥΜΑΝΘΟΥ",IF(Φύλλο1!D230=4,"ΚΑΛΑΒΡΥΤΩΝ",IF(Φύλλο1!D230=5,"ΠΑΤΡΕΩN",error))))))</f>
        <v>0</v>
      </c>
      <c r="X40" s="18">
        <f>IF(Φύλλο1!E230=1,5,0)</f>
        <v>0</v>
      </c>
      <c r="Y40" s="18">
        <f>IF(Φύλλο1!F230=0,0,IF(Φύλλο1!F230=1,"ΑΙΓΙΑΛΕΙΑΣ",IF(Φύλλο1!F230=2,"ΔΥΤΙΚΗΣ ΑΧΑΪΑΣ",IF(Φύλλο1!F230=3,"ΕΡΥΜΑΝΘΟΥ",IF(Φύλλο1!F230=4,"ΚΑΛΑΒΡΥΤΩΝ",IF(Φύλλο1!F230=5,"ΠΑΤΡΕΩN",error))))))</f>
        <v>0</v>
      </c>
      <c r="Z40" s="19">
        <f>AL40+L40+M40+R40+U40</f>
        <v>31</v>
      </c>
      <c r="AA40" s="18">
        <f>Z40 + IF(O40="ΠΑΤΡΕΩN",4,0) + IF(Q40="ΠΑΤΡΕΩN",10,0) + IF(T40="ΠΑΤΡΕΩN",S40,0) + IF(W40="ΠΑΤΡΕΩN",V40,0) + IF(Y40="ΠΑΤΡΕΩN",X40,0)</f>
        <v>45</v>
      </c>
      <c r="AB40" s="18">
        <f>Z40 + IF(O40="ΑΙΓΙΑΛΕΙΑΣ",4,0) + IF(Q40="ΑΙΓΙΑΛΕΙΑΣ",10,0) + IF(T40="ΑΙΓΙΑΛΕΙΑΣ",S40,0) + IF(W40="ΑΙΓΙΑΛΕΙΑΣ",V40,0) + IF(Y40="ΑΙΓΙΑΛΕΙΑΣ",X40,0)</f>
        <v>31</v>
      </c>
      <c r="AC40" s="18">
        <f>Z40 + IF(O40="ΔΥΤΙΚΗΣ ΑΧΑΪΑΣ",4,0) + IF(Q40="ΔΥΤΙΚΗΣ ΑΧΑΪΑΣ",10,0) + IF(T40="ΔΥΤΙΚΗΣ ΑΧΑΪΑΣ",S40,0) + IF(W40="ΔΥΤΙΚΗΣ ΑΧΑΪΑΣ",V40,0) + IF(Y40="ΔΥΤΙΚΗΣ ΑΧΑΪΑΣ",X40,0)</f>
        <v>31</v>
      </c>
      <c r="AD40" s="18">
        <f>Z40 + IF(O40="ΕΡΥΜΑΝΘΟΥ",4,0) + IF(Q40="ΕΡΥΜΑΝΘΟΥ",10,0) + IF(T40="ΕΡΥΜΑΝΘΟΥ",S40,0) + IF(W40="ΕΡΥΜΑΝΘΟΥ",V40,0) + IF(Y40="ΕΡΥΜΑΝΘΟΥ",X40,0)</f>
        <v>31</v>
      </c>
      <c r="AE40" s="18">
        <f>Z40 + IF(O40="ΚΑΛΑΒΡΥΤΩΝ",4,0) + IF(Q40="ΚΑΛΑΒΡΥΤΩΝ",10,0) + IF(T40="ΚΑΛΑΒΡΥΤΩΝ",S40,0) + IF(W40="ΚΑΛΑΒΡΥΤΩΝ",V40,0) + IF(Y40="ΚΑΛΑΒΡΥΤΩΝ",X40,0)</f>
        <v>31</v>
      </c>
      <c r="AF40" s="18" t="str">
        <f>IF(Φύλλο1!AN230=1,"ΝΑΙ","ΌΧΙ")</f>
        <v>ΌΧΙ</v>
      </c>
      <c r="AG40" s="40" t="s">
        <v>1303</v>
      </c>
      <c r="AH40" s="43"/>
      <c r="AI40" s="27">
        <f>H40</f>
        <v>21</v>
      </c>
      <c r="AJ40" s="41">
        <f>IF(J40&gt;14,I40+1,I40)</f>
        <v>0</v>
      </c>
      <c r="AK40" s="41">
        <f>AI40+AJ40/12</f>
        <v>21</v>
      </c>
      <c r="AL40" s="41">
        <f>ROUNDUP((IF(AK40&gt;20,(AK40-20)*2+10+15,(IF(AK40&gt;10,(AK40-10)*1.5+10,AK40*1)))),3)</f>
        <v>27</v>
      </c>
      <c r="AM40" s="28"/>
      <c r="AN40" s="42" t="s">
        <v>1349</v>
      </c>
    </row>
    <row r="41" spans="1:40" s="12" customFormat="1">
      <c r="A41" s="39">
        <v>64</v>
      </c>
      <c r="B41" s="18" t="str">
        <f>Φύλλο1!BE231</f>
        <v>ΦΩΤΕΙΝΟΥ</v>
      </c>
      <c r="C41" s="18" t="str">
        <f>Φύλλο1!BD231</f>
        <v>ΕΛΕΝΗ</v>
      </c>
      <c r="D41" s="18" t="str">
        <f>Φύλλο1!BF231</f>
        <v>ΑΝΤΩΝΙΟΣ</v>
      </c>
      <c r="E41" s="18" t="str">
        <f>Φύλλο1!BG231</f>
        <v>ΝΗΠΙΑΓΩΓΕΙΟ ΛΑΠΠΑ</v>
      </c>
      <c r="F41" s="18">
        <f>Φύλλο1!BC231</f>
        <v>608546</v>
      </c>
      <c r="G41" s="18" t="str">
        <f>Φύλλο1!BK231</f>
        <v>ΠΕ60</v>
      </c>
      <c r="H41" s="18">
        <f>Φύλλο1!BH231</f>
        <v>13</v>
      </c>
      <c r="I41" s="18">
        <f>Φύλλο1!BI231</f>
        <v>11</v>
      </c>
      <c r="J41" s="18">
        <f>Φύλλο1!BJ231</f>
        <v>26</v>
      </c>
      <c r="K41" s="18">
        <f>IF(H41&lt;=10,H41+TRUNC((IF(J41&gt;15,(I41+1)/12,I41/12)),3),(IF(AND((H41&gt;10),(H41&lt;=20)),10+(H41-10)*1.5+TRUNC((1.5*(IF(J41&gt;15,(I41+1)/12,I41/12))),3),25+(H41-20)*2+TRUNC((2*(IF(J41&gt;15,(I41+1)/12,I41/12))),3))))</f>
        <v>16</v>
      </c>
      <c r="L41" s="18">
        <f>IF(Φύλλο1!AH231=0,0,IF(Φύλλο1!AH231=1,4,IF(Φύλλο1!AH231=2,4,IF(Φύλλο1!AH231=3,4,IF(Φύλλο1!AH231=4,12,IF(Φύλλο1!AH231=5,6,"error"))))))</f>
        <v>4</v>
      </c>
      <c r="M41" s="18">
        <f>IF(Φύλλο1!AI231=0,0,IF(Φύλλο1!AI231=1,5,IF(Φύλλο1!AI231=2,11,IF(Φύλλο1!AI231=3,19,IF(Φύλλο1!AI231=4,29,19+(Φύλλο1!AI231-3)*10)))))</f>
        <v>11</v>
      </c>
      <c r="N41" s="18">
        <f>IF(Φύλλο1!AK231 = 0,0,4)</f>
        <v>4</v>
      </c>
      <c r="O41" s="18" t="str">
        <f>IF(Φύλλο1!AK231=0,0,IF(Φύλλο1!AK231=1,"ΑΙΓΙΑΛΕΙΑΣ",IF(Φύλλο1!AK231=2,"ΔΥΤΙΚΗΣ ΑΧΑΪΑΣ",IF(Φύλλο1!AK231=3,"ΕΡΥΜΑΝΘΟΥ",IF(Φύλλο1!AK231=4,"ΚΑΛΑΒΡΥΤΩΝ",IF(Φύλλο1!AK231=5,"ΠΑΤΡΕΩN",error))))))</f>
        <v>ΠΑΤΡΕΩN</v>
      </c>
      <c r="P41" s="18">
        <f>IF(Φύλλο1!AL231 = 0,0,10)</f>
        <v>10</v>
      </c>
      <c r="Q41" s="18" t="str">
        <f>IF(Φύλλο1!AL231=0,0,IF(Φύλλο1!AL231=1,"ΑΙΓΙΑΛΕΙΑΣ",IF(Φύλλο1!AL231=2,"ΔΥΤΙΚΗΣ ΑΧΑΪΑΣ",IF(Φύλλο1!AL231=3,"ΕΡΥΜΑΝΘΟΥ",IF(Φύλλο1!AL231=4,"ΚΑΛΑΒΡΥΤΩΝ",IF(Φύλλο1!AL231=5,"ΠΑΤΡΕΩN",error))))))</f>
        <v>ΠΑΤΡΕΩN</v>
      </c>
      <c r="R41" s="18">
        <f>IF(Φύλλο1!G231 = 1,3,0)</f>
        <v>0</v>
      </c>
      <c r="S41" s="18">
        <f>IF(Φύλλο1!H231 = 1,2,0)</f>
        <v>0</v>
      </c>
      <c r="T41" s="18">
        <f>IF(Φύλλο1!I231=0,0,IF(Φύλλο1!I231=1,"ΑΙΓΙΑΛΕΙΑΣ",IF(Φύλλο1!I231=2,"ΔΥΤΙΚΗΣ ΑΧΑΪΑΣ",IF(Φύλλο1!I231=3,"ΕΡΥΜΑΝΘΟΥ",IF(Φύλλο1!I231=4,"ΚΑΛΑΒΡΥΤΩΝ",IF(Φύλλο1!I231=5,"ΠΑΤΡΕΩN",error))))))</f>
        <v>0</v>
      </c>
      <c r="U41" s="18">
        <f>IF(Φύλλο1!B231=1,5,IF(Φύλλο1!B231=2,20,IF(Φύλλο1!B231=3,30,0)))</f>
        <v>0</v>
      </c>
      <c r="V41" s="18">
        <f>IF(Φύλλο1!C231=1,1,IF(Φύλλο1!C231=2,3,0))</f>
        <v>0</v>
      </c>
      <c r="W41" s="18">
        <f>IF(Φύλλο1!D231=0,0,IF(Φύλλο1!D231=1,"ΑΙΓΙΑΛΕΙΑΣ",IF(Φύλλο1!D231=2,"ΔΥΤΙΚΗΣ ΑΧΑΪΑΣ",IF(Φύλλο1!D231=3,"ΕΡΥΜΑΝΘΟΥ",IF(Φύλλο1!D231=4,"ΚΑΛΑΒΡΥΤΩΝ",IF(Φύλλο1!D231=5,"ΠΑΤΡΕΩN",error))))))</f>
        <v>0</v>
      </c>
      <c r="X41" s="18">
        <f>IF(Φύλλο1!E231=1,5,0)</f>
        <v>0</v>
      </c>
      <c r="Y41" s="18">
        <f>IF(Φύλλο1!F231=0,0,IF(Φύλλο1!F231=1,"ΑΙΓΙΑΛΕΙΑΣ",IF(Φύλλο1!F231=2,"ΔΥΤΙΚΗΣ ΑΧΑΪΑΣ",IF(Φύλλο1!F231=3,"ΕΡΥΜΑΝΘΟΥ",IF(Φύλλο1!F231=4,"ΚΑΛΑΒΡΥΤΩΝ",IF(Φύλλο1!F231=5,"ΠΑΤΡΕΩN",error))))))</f>
        <v>0</v>
      </c>
      <c r="Z41" s="19">
        <f>AL41+L41+M41+R41+U41</f>
        <v>31</v>
      </c>
      <c r="AA41" s="18">
        <f>Z41 + IF(O41="ΠΑΤΡΕΩN",4,0) + IF(Q41="ΠΑΤΡΕΩN",10,0) + IF(T41="ΠΑΤΡΕΩN",S41,0) + IF(W41="ΠΑΤΡΕΩN",V41,0) + IF(Y41="ΠΑΤΡΕΩN",X41,0)</f>
        <v>45</v>
      </c>
      <c r="AB41" s="18">
        <f>Z41 + IF(O41="ΑΙΓΙΑΛΕΙΑΣ",4,0) + IF(Q41="ΑΙΓΙΑΛΕΙΑΣ",10,0) + IF(T41="ΑΙΓΙΑΛΕΙΑΣ",S41,0) + IF(W41="ΑΙΓΙΑΛΕΙΑΣ",V41,0) + IF(Y41="ΑΙΓΙΑΛΕΙΑΣ",X41,0)</f>
        <v>31</v>
      </c>
      <c r="AC41" s="18">
        <f>Z41 + IF(O41="ΔΥΤΙΚΗΣ ΑΧΑΪΑΣ",4,0) + IF(Q41="ΔΥΤΙΚΗΣ ΑΧΑΪΑΣ",10,0) + IF(T41="ΔΥΤΙΚΗΣ ΑΧΑΪΑΣ",S41,0) + IF(W41="ΔΥΤΙΚΗΣ ΑΧΑΪΑΣ",V41,0) + IF(Y41="ΔΥΤΙΚΗΣ ΑΧΑΪΑΣ",X41,0)</f>
        <v>31</v>
      </c>
      <c r="AD41" s="18">
        <f>Z41 + IF(O41="ΕΡΥΜΑΝΘΟΥ",4,0) + IF(Q41="ΕΡΥΜΑΝΘΟΥ",10,0) + IF(T41="ΕΡΥΜΑΝΘΟΥ",S41,0) + IF(W41="ΕΡΥΜΑΝΘΟΥ",V41,0) + IF(Y41="ΕΡΥΜΑΝΘΟΥ",X41,0)</f>
        <v>31</v>
      </c>
      <c r="AE41" s="18">
        <f>Z41 + IF(O41="ΚΑΛΑΒΡΥΤΩΝ",4,0) + IF(Q41="ΚΑΛΑΒΡΥΤΩΝ",10,0) + IF(T41="ΚΑΛΑΒΡΥΤΩΝ",S41,0) + IF(W41="ΚΑΛΑΒΡΥΤΩΝ",V41,0) + IF(Y41="ΚΑΛΑΒΡΥΤΩΝ",X41,0)</f>
        <v>31</v>
      </c>
      <c r="AF41" s="18" t="str">
        <f>IF(Φύλλο1!AN231=1,"ΝΑΙ","ΌΧΙ")</f>
        <v>ΌΧΙ</v>
      </c>
      <c r="AG41" s="40" t="s">
        <v>1304</v>
      </c>
      <c r="AH41" s="43"/>
      <c r="AI41" s="27">
        <f>H41</f>
        <v>13</v>
      </c>
      <c r="AJ41" s="41">
        <f>IF(J41&gt;14,I41+1,I41)</f>
        <v>12</v>
      </c>
      <c r="AK41" s="41">
        <f>AI41+AJ41/12</f>
        <v>14</v>
      </c>
      <c r="AL41" s="41">
        <f>ROUNDUP((IF(AK41&gt;20,(AK41-20)*2+10+15,(IF(AK41&gt;10,(AK41-10)*1.5+10,AK41*1)))),3)</f>
        <v>16</v>
      </c>
      <c r="AM41" s="28"/>
      <c r="AN41" s="42" t="s">
        <v>1349</v>
      </c>
    </row>
    <row r="42" spans="1:40" s="12" customFormat="1">
      <c r="A42" s="44">
        <v>84</v>
      </c>
      <c r="B42" s="18" t="str">
        <f>Φύλλο1!BE338</f>
        <v>ΛΕΒΕΝΤΑΚΟΥ</v>
      </c>
      <c r="C42" s="18" t="str">
        <f>Φύλλο1!BD338</f>
        <v>ΜΑΡΙΑ</v>
      </c>
      <c r="D42" s="18" t="str">
        <f>Φύλλο1!BF338</f>
        <v>ΝΙΚΟΛΑΟΣ</v>
      </c>
      <c r="E42" s="18" t="str">
        <f>Φύλλο1!BG338</f>
        <v>ΣΤΗ ΔΙΑΘΕΣΗ ΤΟΥ ΠΥΣΠΕ</v>
      </c>
      <c r="F42" s="18">
        <f>Φύλλο1!BC338</f>
        <v>611316</v>
      </c>
      <c r="G42" s="18" t="str">
        <f>Φύλλο1!BK338</f>
        <v>ΠΕ60</v>
      </c>
      <c r="H42" s="18">
        <f>Φύλλο1!BH338</f>
        <v>15</v>
      </c>
      <c r="I42" s="18">
        <f>Φύλλο1!BI338</f>
        <v>11</v>
      </c>
      <c r="J42" s="18">
        <f>Φύλλο1!BJ338</f>
        <v>11</v>
      </c>
      <c r="K42" s="18">
        <f>IF(H42&lt;=10,H42+TRUNC((IF(J42&gt;15,(I42+1)/12,I42/12)),3),(IF(AND((H42&gt;10),(H42&lt;=20)),10+(H42-10)*1.5+TRUNC((1.5*(IF(J42&gt;15,(I42+1)/12,I42/12))),3),25+(H42-20)*2+TRUNC((2*(IF(J42&gt;15,(I42+1)/12,I42/12))),3))))</f>
        <v>18.875</v>
      </c>
      <c r="L42" s="18">
        <f>IF(Φύλλο1!AH338=0,0,IF(Φύλλο1!AH338=1,4,IF(Φύλλο1!AH338=2,4,IF(Φύλλο1!AH338=3,4,IF(Φύλλο1!AH338=4,12,IF(Φύλλο1!AH338=5,6,"error"))))))</f>
        <v>4</v>
      </c>
      <c r="M42" s="18">
        <f>IF(Φύλλο1!AI338=0,0,IF(Φύλλο1!AI338=1,5,IF(Φύλλο1!AI338=2,11,IF(Φύλλο1!AI338=3,19,IF(Φύλλο1!AI338=4,29,19+(Φύλλο1!AI338-3)*10)))))</f>
        <v>5</v>
      </c>
      <c r="N42" s="18">
        <f>IF(Φύλλο1!AK338 = 0,0,4)</f>
        <v>4</v>
      </c>
      <c r="O42" s="18" t="str">
        <f>IF(Φύλλο1!AK338=0,0,IF(Φύλλο1!AK338=1,"ΑΙΓΙΑΛΕΙΑΣ",IF(Φύλλο1!AK338=2,"ΔΥΤΙΚΗΣ ΑΧΑΪΑΣ",IF(Φύλλο1!AK338=3,"ΕΡΥΜΑΝΘΟΥ",IF(Φύλλο1!AK338=4,"ΚΑΛΑΒΡΥΤΩΝ",IF(Φύλλο1!AK338=5,"ΠΑΤΡΕΩN",error))))))</f>
        <v>ΠΑΤΡΕΩN</v>
      </c>
      <c r="P42" s="18">
        <f>IF(Φύλλο1!AL338 = 0,0,10)</f>
        <v>10</v>
      </c>
      <c r="Q42" s="18" t="str">
        <f>IF(Φύλλο1!AL338=0,0,IF(Φύλλο1!AL338=1,"ΑΙΓΙΑΛΕΙΑΣ",IF(Φύλλο1!AL338=2,"ΔΥΤΙΚΗΣ ΑΧΑΪΑΣ",IF(Φύλλο1!AL338=3,"ΕΡΥΜΑΝΘΟΥ",IF(Φύλλο1!AL338=4,"ΚΑΛΑΒΡΥΤΩΝ",IF(Φύλλο1!AL338=5,"ΠΑΤΡΕΩN",error))))))</f>
        <v>ΠΑΤΡΕΩN</v>
      </c>
      <c r="R42" s="18">
        <f>IF(Φύλλο1!G338 = 1,3,0)</f>
        <v>0</v>
      </c>
      <c r="S42" s="18">
        <f>IF(Φύλλο1!H338 = 1,2,0)</f>
        <v>0</v>
      </c>
      <c r="T42" s="18">
        <f>IF(Φύλλο1!I338=0,0,IF(Φύλλο1!I338=1,"ΑΙΓΙΑΛΕΙΑΣ",IF(Φύλλο1!I338=2,"ΔΥΤΙΚΗΣ ΑΧΑΪΑΣ",IF(Φύλλο1!I338=3,"ΕΡΥΜΑΝΘΟΥ",IF(Φύλλο1!I338=4,"ΚΑΛΑΒΡΥΤΩΝ",IF(Φύλλο1!I338=5,"ΠΑΤΡΕΩN",error))))))</f>
        <v>0</v>
      </c>
      <c r="U42" s="18">
        <f>IF(Φύλλο1!B338=1,5,IF(Φύλλο1!B338=2,20,IF(Φύλλο1!B338=3,30,0)))</f>
        <v>0</v>
      </c>
      <c r="V42" s="18">
        <f>IF(Φύλλο1!C338=1,1,IF(Φύλλο1!C338=2,3,0))</f>
        <v>3</v>
      </c>
      <c r="W42" s="18" t="str">
        <f>IF(Φύλλο1!D338=0,0,IF(Φύλλο1!D338=1,"ΑΙΓΙΑΛΕΙΑΣ",IF(Φύλλο1!D338=2,"ΔΥΤΙΚΗΣ ΑΧΑΪΑΣ",IF(Φύλλο1!D338=3,"ΕΡΥΜΑΝΘΟΥ",IF(Φύλλο1!D338=4,"ΚΑΛΑΒΡΥΤΩΝ",IF(Φύλλο1!D338=5,"ΠΑΤΡΕΩN",error))))))</f>
        <v>ΠΑΤΡΕΩN</v>
      </c>
      <c r="X42" s="18">
        <f>IF(Φύλλο1!E338=1,5,0)</f>
        <v>0</v>
      </c>
      <c r="Y42" s="18">
        <f>IF(Φύλλο1!F338=0,0,IF(Φύλλο1!F338=1,"ΑΙΓΙΑΛΕΙΑΣ",IF(Φύλλο1!F338=2,"ΔΥΤΙΚΗΣ ΑΧΑΪΑΣ",IF(Φύλλο1!F338=3,"ΕΡΥΜΑΝΘΟΥ",IF(Φύλλο1!F338=4,"ΚΑΛΑΒΡΥΤΩΝ",IF(Φύλλο1!F338=5,"ΠΑΤΡΕΩN",error))))))</f>
        <v>0</v>
      </c>
      <c r="Z42" s="19">
        <f>AL42+L42+M42+R42+U42</f>
        <v>27.875</v>
      </c>
      <c r="AA42" s="18">
        <f>Z42 + IF(O42="ΠΑΤΡΕΩN",4,0) + IF(Q42="ΠΑΤΡΕΩN",10,0) + IF(T42="ΠΑΤΡΕΩN",S42,0) + IF(W42="ΠΑΤΡΕΩN",V42,0) + IF(Y42="ΠΑΤΡΕΩN",X42,0)</f>
        <v>44.875</v>
      </c>
      <c r="AB42" s="18">
        <f>Z42 + IF(O42="ΑΙΓΙΑΛΕΙΑΣ",4,0) + IF(Q42="ΑΙΓΙΑΛΕΙΑΣ",10,0) + IF(T42="ΑΙΓΙΑΛΕΙΑΣ",S42,0) + IF(W42="ΑΙΓΙΑΛΕΙΑΣ",V42,0) + IF(Y42="ΑΙΓΙΑΛΕΙΑΣ",X42,0)</f>
        <v>27.875</v>
      </c>
      <c r="AC42" s="18">
        <f>Z42 + IF(O42="ΔΥΤΙΚΗΣ ΑΧΑΪΑΣ",4,0) + IF(Q42="ΔΥΤΙΚΗΣ ΑΧΑΪΑΣ",10,0) + IF(T42="ΔΥΤΙΚΗΣ ΑΧΑΪΑΣ",S42,0) + IF(W42="ΔΥΤΙΚΗΣ ΑΧΑΪΑΣ",V42,0) + IF(Y42="ΔΥΤΙΚΗΣ ΑΧΑΪΑΣ",X42,0)</f>
        <v>27.875</v>
      </c>
      <c r="AD42" s="18">
        <f>Z42 + IF(O42="ΕΡΥΜΑΝΘΟΥ",4,0) + IF(Q42="ΕΡΥΜΑΝΘΟΥ",10,0) + IF(T42="ΕΡΥΜΑΝΘΟΥ",S42,0) + IF(W42="ΕΡΥΜΑΝΘΟΥ",V42,0) + IF(Y42="ΕΡΥΜΑΝΘΟΥ",X42,0)</f>
        <v>27.875</v>
      </c>
      <c r="AE42" s="18">
        <f>Z42 + IF(O42="ΚΑΛΑΒΡΥΤΩΝ",4,0) + IF(Q42="ΚΑΛΑΒΡΥΤΩΝ",10,0) + IF(T42="ΚΑΛΑΒΡΥΤΩΝ",S42,0) + IF(W42="ΚΑΛΑΒΡΥΤΩΝ",V42,0) + IF(Y42="ΚΑΛΑΒΡΥΤΩΝ",X42,0)</f>
        <v>27.875</v>
      </c>
      <c r="AF42" s="18" t="str">
        <f>IF(Φύλλο1!AN338=1,"ΝΑΙ","ΌΧΙ")</f>
        <v>ΌΧΙ</v>
      </c>
      <c r="AG42" s="40" t="s">
        <v>1305</v>
      </c>
      <c r="AH42" s="43"/>
      <c r="AI42" s="27">
        <f>H42</f>
        <v>15</v>
      </c>
      <c r="AJ42" s="41">
        <f>IF(J42&gt;14,I42+1,I42)</f>
        <v>11</v>
      </c>
      <c r="AK42" s="41">
        <f>AI42+AJ42/12</f>
        <v>15.916666666666666</v>
      </c>
      <c r="AL42" s="41">
        <f>ROUNDUP((IF(AK42&gt;20,(AK42-20)*2+10+15,(IF(AK42&gt;10,(AK42-10)*1.5+10,AK42*1)))),3)</f>
        <v>18.875</v>
      </c>
      <c r="AM42" s="28"/>
      <c r="AN42" s="42" t="s">
        <v>1349</v>
      </c>
    </row>
    <row r="43" spans="1:40" s="12" customFormat="1">
      <c r="A43" s="44">
        <v>66</v>
      </c>
      <c r="B43" s="18" t="str">
        <f>Φύλλο1!BE17</f>
        <v>ΤΣΟΥΚΑΛΑ</v>
      </c>
      <c r="C43" s="18" t="str">
        <f>Φύλλο1!BD17</f>
        <v>ΣΠΥΡΙΔΟΥΛΑ</v>
      </c>
      <c r="D43" s="18" t="str">
        <f>Φύλλο1!BF17</f>
        <v>ΚΩΝΣΤΑΝΤΙΝΟΣ</v>
      </c>
      <c r="E43" s="18" t="str">
        <f>Φύλλο1!BG17</f>
        <v>ΝΗΠΙΑΓΩΓΕΙΟ ΑΙΓΕΙΡΑΣ</v>
      </c>
      <c r="F43" s="18">
        <f>Φύλλο1!BC17</f>
        <v>597059</v>
      </c>
      <c r="G43" s="18" t="str">
        <f>Φύλλο1!BK17</f>
        <v>ΠΕ60</v>
      </c>
      <c r="H43" s="18">
        <f>Φύλλο1!BH17</f>
        <v>17</v>
      </c>
      <c r="I43" s="18">
        <f>Φύλλο1!BI17</f>
        <v>9</v>
      </c>
      <c r="J43" s="18">
        <f>Φύλλο1!BJ17</f>
        <v>3</v>
      </c>
      <c r="K43" s="18">
        <f>IF(H43&lt;=10,H43+TRUNC((IF(J43&gt;15,(I43+1)/12,I43/12)),3),(IF(AND((H43&gt;10),(H43&lt;=20)),10+(H43-10)*1.5+TRUNC((1.5*(IF(J43&gt;15,(I43+1)/12,I43/12))),3),25+(H43-20)*2+TRUNC((2*(IF(J43&gt;15,(I43+1)/12,I43/12))),3))))</f>
        <v>21.625</v>
      </c>
      <c r="L43" s="18">
        <f>IF(Φύλλο1!AH17=0,0,IF(Φύλλο1!AH17=1,4,IF(Φύλλο1!AH17=2,4,IF(Φύλλο1!AH17=3,4,IF(Φύλλο1!AH17=4,12,IF(Φύλλο1!AH17=5,6,"error"))))))</f>
        <v>4</v>
      </c>
      <c r="M43" s="18">
        <f>IF(Φύλλο1!AI17=0,0,IF(Φύλλο1!AI17=1,5,IF(Φύλλο1!AI17=2,11,IF(Φύλλο1!AI17=3,19,IF(Φύλλο1!AI17=4,29,19+(Φύλλο1!AI17-3)*10)))))</f>
        <v>5</v>
      </c>
      <c r="N43" s="18">
        <f>IF(Φύλλο1!AK17 = 0,0,4)</f>
        <v>4</v>
      </c>
      <c r="O43" s="18" t="str">
        <f>IF(Φύλλο1!AK17=0,0,IF(Φύλλο1!AK17=1,"ΑΙΓΙΑΛΕΙΑΣ",IF(Φύλλο1!AK17=2,"ΔΥΤΙΚΗΣ ΑΧΑΪΑΣ",IF(Φύλλο1!AK17=3,"ΕΡΥΜΑΝΘΟΥ",IF(Φύλλο1!AK17=4,"ΚΑΛΑΒΡΥΤΩΝ",IF(Φύλλο1!AK17=5,"ΠΑΤΡΕΩN",error))))))</f>
        <v>ΠΑΤΡΕΩN</v>
      </c>
      <c r="P43" s="18">
        <f>IF(Φύλλο1!AL17 = 0,0,10)</f>
        <v>10</v>
      </c>
      <c r="Q43" s="18" t="str">
        <f>IF(Φύλλο1!AL17=0,0,IF(Φύλλο1!AL17=1,"ΑΙΓΙΑΛΕΙΑΣ",IF(Φύλλο1!AL17=2,"ΔΥΤΙΚΗΣ ΑΧΑΪΑΣ",IF(Φύλλο1!AL17=3,"ΕΡΥΜΑΝΘΟΥ",IF(Φύλλο1!AL17=4,"ΚΑΛΑΒΡΥΤΩΝ",IF(Φύλλο1!AL17=5,"ΠΑΤΡΕΩN",error))))))</f>
        <v>ΠΑΤΡΕΩN</v>
      </c>
      <c r="R43" s="18">
        <f>IF(Φύλλο1!G17 = 1,3,0)</f>
        <v>0</v>
      </c>
      <c r="S43" s="18">
        <f>IF(Φύλλο1!H17 = 1,2,0)</f>
        <v>0</v>
      </c>
      <c r="T43" s="18">
        <f>IF(Φύλλο1!I17=0,0,IF(Φύλλο1!I17=1,"ΑΙΓΙΑΛΕΙΑΣ",IF(Φύλλο1!I17=2,"ΔΥΤΙΚΗΣ ΑΧΑΪΑΣ",IF(Φύλλο1!I17=3,"ΕΡΥΜΑΝΘΟΥ",IF(Φύλλο1!I17=4,"ΚΑΛΑΒΡΥΤΩΝ",IF(Φύλλο1!I17=5,"ΠΑΤΡΕΩN",error))))))</f>
        <v>0</v>
      </c>
      <c r="U43" s="18">
        <f>IF(Φύλλο1!B17=1,5,IF(Φύλλο1!B17=2,20,IF(Φύλλο1!B17=3,30,0)))</f>
        <v>0</v>
      </c>
      <c r="V43" s="18">
        <f>IF(Φύλλο1!C17=1,1,IF(Φύλλο1!C17=2,3,0))</f>
        <v>0</v>
      </c>
      <c r="W43" s="18">
        <f>IF(Φύλλο1!D17=0,0,IF(Φύλλο1!D17=1,"ΑΙΓΙΑΛΕΙΑΣ",IF(Φύλλο1!D17=2,"ΔΥΤΙΚΗΣ ΑΧΑΪΑΣ",IF(Φύλλο1!D17=3,"ΕΡΥΜΑΝΘΟΥ",IF(Φύλλο1!D17=4,"ΚΑΛΑΒΡΥΤΩΝ",IF(Φύλλο1!D17=5,"ΠΑΤΡΕΩN",error))))))</f>
        <v>0</v>
      </c>
      <c r="X43" s="18">
        <f>IF(Φύλλο1!E17=1,5,0)</f>
        <v>0</v>
      </c>
      <c r="Y43" s="18">
        <f>IF(Φύλλο1!F17=0,0,IF(Φύλλο1!F17=1,"ΑΙΓΙΑΛΕΙΑΣ",IF(Φύλλο1!F17=2,"ΔΥΤΙΚΗΣ ΑΧΑΪΑΣ",IF(Φύλλο1!F17=3,"ΕΡΥΜΑΝΘΟΥ",IF(Φύλλο1!F17=4,"ΚΑΛΑΒΡΥΤΩΝ",IF(Φύλλο1!F17=5,"ΠΑΤΡΕΩN",error))))))</f>
        <v>0</v>
      </c>
      <c r="Z43" s="19">
        <f>AL43+L43+M43+R43+U43</f>
        <v>30.625</v>
      </c>
      <c r="AA43" s="18">
        <f>Z43 + IF(O43="ΠΑΤΡΕΩN",4,0) + IF(Q43="ΠΑΤΡΕΩN",10,0) + IF(T43="ΠΑΤΡΕΩN",S43,0) + IF(W43="ΠΑΤΡΕΩN",V43,0) + IF(Y43="ΠΑΤΡΕΩN",X43,0)</f>
        <v>44.625</v>
      </c>
      <c r="AB43" s="18">
        <f>Z43 + IF(O43="ΑΙΓΙΑΛΕΙΑΣ",4,0) + IF(Q43="ΑΙΓΙΑΛΕΙΑΣ",10,0) + IF(T43="ΑΙΓΙΑΛΕΙΑΣ",S43,0) + IF(W43="ΑΙΓΙΑΛΕΙΑΣ",V43,0) + IF(Y43="ΑΙΓΙΑΛΕΙΑΣ",X43,0)</f>
        <v>30.625</v>
      </c>
      <c r="AC43" s="18">
        <f>Z43 + IF(O43="ΔΥΤΙΚΗΣ ΑΧΑΪΑΣ",4,0) + IF(Q43="ΔΥΤΙΚΗΣ ΑΧΑΪΑΣ",10,0) + IF(T43="ΔΥΤΙΚΗΣ ΑΧΑΪΑΣ",S43,0) + IF(W43="ΔΥΤΙΚΗΣ ΑΧΑΪΑΣ",V43,0) + IF(Y43="ΔΥΤΙΚΗΣ ΑΧΑΪΑΣ",X43,0)</f>
        <v>30.625</v>
      </c>
      <c r="AD43" s="18">
        <f>Z43 + IF(O43="ΕΡΥΜΑΝΘΟΥ",4,0) + IF(Q43="ΕΡΥΜΑΝΘΟΥ",10,0) + IF(T43="ΕΡΥΜΑΝΘΟΥ",S43,0) + IF(W43="ΕΡΥΜΑΝΘΟΥ",V43,0) + IF(Y43="ΕΡΥΜΑΝΘΟΥ",X43,0)</f>
        <v>30.625</v>
      </c>
      <c r="AE43" s="18">
        <f>Z43 + IF(O43="ΚΑΛΑΒΡΥΤΩΝ",4,0) + IF(Q43="ΚΑΛΑΒΡΥΤΩΝ",10,0) + IF(T43="ΚΑΛΑΒΡΥΤΩΝ",S43,0) + IF(W43="ΚΑΛΑΒΡΥΤΩΝ",V43,0) + IF(Y43="ΚΑΛΑΒΡΥΤΩΝ",X43,0)</f>
        <v>30.625</v>
      </c>
      <c r="AF43" s="18" t="str">
        <f>IF(Φύλλο1!AN17=1,"ΝΑΙ","ΌΧΙ")</f>
        <v>ΝΑΙ</v>
      </c>
      <c r="AG43" s="18" t="s">
        <v>1306</v>
      </c>
      <c r="AH43" s="27"/>
      <c r="AI43" s="26">
        <f>H43</f>
        <v>17</v>
      </c>
      <c r="AJ43" s="59">
        <f>IF(J43&gt;14,I43+1,I43)</f>
        <v>9</v>
      </c>
      <c r="AK43" s="59">
        <f>AI43+AJ43/12</f>
        <v>17.75</v>
      </c>
      <c r="AL43" s="41">
        <f>ROUNDUP((IF(AK43&gt;20,(AK43-20)*2+10+15,(IF(AK43&gt;10,(AK43-10)*1.5+10,AK43*1)))),3)</f>
        <v>21.625</v>
      </c>
      <c r="AM43" s="28"/>
      <c r="AN43" s="42" t="s">
        <v>1349</v>
      </c>
    </row>
    <row r="44" spans="1:40" s="12" customFormat="1">
      <c r="A44" s="44">
        <v>69</v>
      </c>
      <c r="B44" s="18" t="str">
        <f>Φύλλο1!BE312</f>
        <v>ΣΚΟΥΤΙΔΑ</v>
      </c>
      <c r="C44" s="18" t="str">
        <f>Φύλλο1!BD312</f>
        <v>ΑΓΓΕΛΙΚΗ</v>
      </c>
      <c r="D44" s="18" t="str">
        <f>Φύλλο1!BF312</f>
        <v>ΣΑΒΒΑΣ</v>
      </c>
      <c r="E44" s="18" t="str">
        <f>Φύλλο1!BG312</f>
        <v>ΣΤΗ ΔΙΑΘΕΣΗ ΤΟΥ ΠΥΣΠΕ</v>
      </c>
      <c r="F44" s="18">
        <f>Φύλλο1!BC312</f>
        <v>611620</v>
      </c>
      <c r="G44" s="18" t="str">
        <f>Φύλλο1!BK312</f>
        <v>ΠΕ60</v>
      </c>
      <c r="H44" s="18">
        <f>Φύλλο1!BH312</f>
        <v>13</v>
      </c>
      <c r="I44" s="18">
        <f>Φύλλο1!BI312</f>
        <v>8</v>
      </c>
      <c r="J44" s="18">
        <f>Φύλλο1!BJ312</f>
        <v>16</v>
      </c>
      <c r="K44" s="18">
        <f>IF(H44&lt;=10,H44+TRUNC((IF(J44&gt;15,(I44+1)/12,I44/12)),3),(IF(AND((H44&gt;10),(H44&lt;=20)),10+(H44-10)*1.5+TRUNC((1.5*(IF(J44&gt;15,(I44+1)/12,I44/12))),3),25+(H44-20)*2+TRUNC((2*(IF(J44&gt;15,(I44+1)/12,I44/12))),3))))</f>
        <v>15.625</v>
      </c>
      <c r="L44" s="18">
        <f>IF(Φύλλο1!AH312=0,0,IF(Φύλλο1!AH312=1,4,IF(Φύλλο1!AH312=2,4,IF(Φύλλο1!AH312=3,4,IF(Φύλλο1!AH312=4,12,IF(Φύλλο1!AH312=5,6,"error"))))))</f>
        <v>4</v>
      </c>
      <c r="M44" s="18">
        <f>IF(Φύλλο1!AI312=0,0,IF(Φύλλο1!AI312=1,5,IF(Φύλλο1!AI312=2,11,IF(Φύλλο1!AI312=3,19,IF(Φύλλο1!AI312=4,29,19+(Φύλλο1!AI312-3)*10)))))</f>
        <v>11</v>
      </c>
      <c r="N44" s="18">
        <f>IF(Φύλλο1!AK312 = 0,0,4)</f>
        <v>4</v>
      </c>
      <c r="O44" s="18" t="str">
        <f>IF(Φύλλο1!AK312=0,0,IF(Φύλλο1!AK312=1,"ΑΙΓΙΑΛΕΙΑΣ",IF(Φύλλο1!AK312=2,"ΔΥΤΙΚΗΣ ΑΧΑΪΑΣ",IF(Φύλλο1!AK312=3,"ΕΡΥΜΑΝΘΟΥ",IF(Φύλλο1!AK312=4,"ΚΑΛΑΒΡΥΤΩΝ",IF(Φύλλο1!AK312=5,"ΠΑΤΡΕΩN",error))))))</f>
        <v>ΠΑΤΡΕΩN</v>
      </c>
      <c r="P44" s="18">
        <f>IF(Φύλλο1!AL312 = 0,0,10)</f>
        <v>10</v>
      </c>
      <c r="Q44" s="18" t="str">
        <f>IF(Φύλλο1!AL312=0,0,IF(Φύλλο1!AL312=1,"ΑΙΓΙΑΛΕΙΑΣ",IF(Φύλλο1!AL312=2,"ΔΥΤΙΚΗΣ ΑΧΑΪΑΣ",IF(Φύλλο1!AL312=3,"ΕΡΥΜΑΝΘΟΥ",IF(Φύλλο1!AL312=4,"ΚΑΛΑΒΡΥΤΩΝ",IF(Φύλλο1!AL312=5,"ΠΑΤΡΕΩN",error))))))</f>
        <v>ΠΑΤΡΕΩN</v>
      </c>
      <c r="R44" s="18">
        <f>IF(Φύλλο1!G312 = 1,3,0)</f>
        <v>0</v>
      </c>
      <c r="S44" s="18">
        <f>IF(Φύλλο1!H312 = 1,2,0)</f>
        <v>0</v>
      </c>
      <c r="T44" s="18">
        <f>IF(Φύλλο1!I312=0,0,IF(Φύλλο1!I312=1,"ΑΙΓΙΑΛΕΙΑΣ",IF(Φύλλο1!I312=2,"ΔΥΤΙΚΗΣ ΑΧΑΪΑΣ",IF(Φύλλο1!I312=3,"ΕΡΥΜΑΝΘΟΥ",IF(Φύλλο1!I312=4,"ΚΑΛΑΒΡΥΤΩΝ",IF(Φύλλο1!I312=5,"ΠΑΤΡΕΩN",error))))))</f>
        <v>0</v>
      </c>
      <c r="U44" s="18">
        <f>IF(Φύλλο1!B312=1,5,IF(Φύλλο1!B312=2,20,IF(Φύλλο1!B312=3,30,0)))</f>
        <v>0</v>
      </c>
      <c r="V44" s="18">
        <f>IF(Φύλλο1!C312=1,1,IF(Φύλλο1!C312=2,3,0))</f>
        <v>0</v>
      </c>
      <c r="W44" s="18">
        <f>IF(Φύλλο1!D312=0,0,IF(Φύλλο1!D312=1,"ΑΙΓΙΑΛΕΙΑΣ",IF(Φύλλο1!D312=2,"ΔΥΤΙΚΗΣ ΑΧΑΪΑΣ",IF(Φύλλο1!D312=3,"ΕΡΥΜΑΝΘΟΥ",IF(Φύλλο1!D312=4,"ΚΑΛΑΒΡΥΤΩΝ",IF(Φύλλο1!D312=5,"ΠΑΤΡΕΩN",error))))))</f>
        <v>0</v>
      </c>
      <c r="X44" s="18">
        <f>IF(Φύλλο1!E312=1,5,0)</f>
        <v>0</v>
      </c>
      <c r="Y44" s="18">
        <f>IF(Φύλλο1!F312=0,0,IF(Φύλλο1!F312=1,"ΑΙΓΙΑΛΕΙΑΣ",IF(Φύλλο1!F312=2,"ΔΥΤΙΚΗΣ ΑΧΑΪΑΣ",IF(Φύλλο1!F312=3,"ΕΡΥΜΑΝΘΟΥ",IF(Φύλλο1!F312=4,"ΚΑΛΑΒΡΥΤΩΝ",IF(Φύλλο1!F312=5,"ΠΑΤΡΕΩN",error))))))</f>
        <v>0</v>
      </c>
      <c r="Z44" s="19">
        <f>AL44+L44+M44+R44+U44</f>
        <v>30.625</v>
      </c>
      <c r="AA44" s="18">
        <f>Z44 + IF(O44="ΠΑΤΡΕΩN",4,0) + IF(Q44="ΠΑΤΡΕΩN",10,0) + IF(T44="ΠΑΤΡΕΩN",S44,0) + IF(W44="ΠΑΤΡΕΩN",V44,0) + IF(Y44="ΠΑΤΡΕΩN",X44,0)</f>
        <v>44.625</v>
      </c>
      <c r="AB44" s="18">
        <f>Z44 + IF(O44="ΑΙΓΙΑΛΕΙΑΣ",4,0) + IF(Q44="ΑΙΓΙΑΛΕΙΑΣ",10,0) + IF(T44="ΑΙΓΙΑΛΕΙΑΣ",S44,0) + IF(W44="ΑΙΓΙΑΛΕΙΑΣ",V44,0) + IF(Y44="ΑΙΓΙΑΛΕΙΑΣ",X44,0)</f>
        <v>30.625</v>
      </c>
      <c r="AC44" s="18">
        <f>Z44 + IF(O44="ΔΥΤΙΚΗΣ ΑΧΑΪΑΣ",4,0) + IF(Q44="ΔΥΤΙΚΗΣ ΑΧΑΪΑΣ",10,0) + IF(T44="ΔΥΤΙΚΗΣ ΑΧΑΪΑΣ",S44,0) + IF(W44="ΔΥΤΙΚΗΣ ΑΧΑΪΑΣ",V44,0) + IF(Y44="ΔΥΤΙΚΗΣ ΑΧΑΪΑΣ",X44,0)</f>
        <v>30.625</v>
      </c>
      <c r="AD44" s="18">
        <f>Z44 + IF(O44="ΕΡΥΜΑΝΘΟΥ",4,0) + IF(Q44="ΕΡΥΜΑΝΘΟΥ",10,0) + IF(T44="ΕΡΥΜΑΝΘΟΥ",S44,0) + IF(W44="ΕΡΥΜΑΝΘΟΥ",V44,0) + IF(Y44="ΕΡΥΜΑΝΘΟΥ",X44,0)</f>
        <v>30.625</v>
      </c>
      <c r="AE44" s="18">
        <f>Z44 + IF(O44="ΚΑΛΑΒΡΥΤΩΝ",4,0) + IF(Q44="ΚΑΛΑΒΡΥΤΩΝ",10,0) + IF(T44="ΚΑΛΑΒΡΥΤΩΝ",S44,0) + IF(W44="ΚΑΛΑΒΡΥΤΩΝ",V44,0) + IF(Y44="ΚΑΛΑΒΡΥΤΩΝ",X44,0)</f>
        <v>30.625</v>
      </c>
      <c r="AF44" s="18" t="str">
        <f>IF(Φύλλο1!AN312=1,"ΝΑΙ","ΌΧΙ")</f>
        <v>ΌΧΙ</v>
      </c>
      <c r="AG44" s="40" t="s">
        <v>1307</v>
      </c>
      <c r="AH44" s="43"/>
      <c r="AI44" s="27">
        <f>H44</f>
        <v>13</v>
      </c>
      <c r="AJ44" s="41">
        <f>IF(J44&gt;14,I44+1,I44)</f>
        <v>9</v>
      </c>
      <c r="AK44" s="41">
        <f>AI44+AJ44/12</f>
        <v>13.75</v>
      </c>
      <c r="AL44" s="41">
        <f>ROUNDUP((IF(AK44&gt;20,(AK44-20)*2+10+15,(IF(AK44&gt;10,(AK44-10)*1.5+10,AK44*1)))),3)</f>
        <v>15.625</v>
      </c>
      <c r="AM44" s="28"/>
      <c r="AN44" s="42" t="s">
        <v>1349</v>
      </c>
    </row>
    <row r="45" spans="1:40" s="13" customFormat="1">
      <c r="A45" s="39">
        <v>70</v>
      </c>
      <c r="B45" s="18" t="str">
        <f>Φύλλο1!BE342</f>
        <v>ΣΙΔΗΡΟΠΟΥΛΟΥ</v>
      </c>
      <c r="C45" s="18" t="str">
        <f>Φύλλο1!BD342</f>
        <v>ΙΩΑΝΝΑ</v>
      </c>
      <c r="D45" s="18" t="str">
        <f>Φύλλο1!BF342</f>
        <v>ΗΛΙΑΣ</v>
      </c>
      <c r="E45" s="18" t="str">
        <f>Φύλλο1!BG342</f>
        <v>ΝΗΠΙΑΓΩΓΕΙΟ ΚΛΕΙΤΟΡΙΑΣ</v>
      </c>
      <c r="F45" s="18">
        <f>Φύλλο1!BC342</f>
        <v>612762</v>
      </c>
      <c r="G45" s="18" t="str">
        <f>Φύλλο1!BK342</f>
        <v>ΠΕ60</v>
      </c>
      <c r="H45" s="18">
        <f>Φύλλο1!BH342</f>
        <v>13</v>
      </c>
      <c r="I45" s="18">
        <f>Φύλλο1!BI342</f>
        <v>8</v>
      </c>
      <c r="J45" s="18">
        <f>Φύλλο1!BJ342</f>
        <v>22</v>
      </c>
      <c r="K45" s="18">
        <f>IF(H45&lt;=10,H45+TRUNC((IF(J45&gt;15,(I45+1)/12,I45/12)),3),(IF(AND((H45&gt;10),(H45&lt;=20)),10+(H45-10)*1.5+TRUNC((1.5*(IF(J45&gt;15,(I45+1)/12,I45/12))),3),25+(H45-20)*2+TRUNC((2*(IF(J45&gt;15,(I45+1)/12,I45/12))),3))))</f>
        <v>15.625</v>
      </c>
      <c r="L45" s="18">
        <f>IF(Φύλλο1!AH342=0,0,IF(Φύλλο1!AH342=1,4,IF(Φύλλο1!AH342=2,4,IF(Φύλλο1!AH342=3,4,IF(Φύλλο1!AH342=4,12,IF(Φύλλο1!AH342=5,6,"error"))))))</f>
        <v>4</v>
      </c>
      <c r="M45" s="18">
        <f>IF(Φύλλο1!AI342=0,0,IF(Φύλλο1!AI342=1,5,IF(Φύλλο1!AI342=2,11,IF(Φύλλο1!AI342=3,19,IF(Φύλλο1!AI342=4,29,19+(Φύλλο1!AI342-3)*10)))))</f>
        <v>11</v>
      </c>
      <c r="N45" s="18">
        <f>IF(Φύλλο1!AK342 = 0,0,4)</f>
        <v>4</v>
      </c>
      <c r="O45" s="18" t="str">
        <f>IF(Φύλλο1!AK342=0,0,IF(Φύλλο1!AK342=1,"ΑΙΓΙΑΛΕΙΑΣ",IF(Φύλλο1!AK342=2,"ΔΥΤΙΚΗΣ ΑΧΑΪΑΣ",IF(Φύλλο1!AK342=3,"ΕΡΥΜΑΝΘΟΥ",IF(Φύλλο1!AK342=4,"ΚΑΛΑΒΡΥΤΩΝ",IF(Φύλλο1!AK342=5,"ΠΑΤΡΕΩN",error))))))</f>
        <v>ΠΑΤΡΕΩN</v>
      </c>
      <c r="P45" s="18">
        <f>IF(Φύλλο1!AL342 = 0,0,10)</f>
        <v>10</v>
      </c>
      <c r="Q45" s="18" t="str">
        <f>IF(Φύλλο1!AL342=0,0,IF(Φύλλο1!AL342=1,"ΑΙΓΙΑΛΕΙΑΣ",IF(Φύλλο1!AL342=2,"ΔΥΤΙΚΗΣ ΑΧΑΪΑΣ",IF(Φύλλο1!AL342=3,"ΕΡΥΜΑΝΘΟΥ",IF(Φύλλο1!AL342=4,"ΚΑΛΑΒΡΥΤΩΝ",IF(Φύλλο1!AL342=5,"ΠΑΤΡΕΩN",error))))))</f>
        <v>ΠΑΤΡΕΩN</v>
      </c>
      <c r="R45" s="18">
        <f>IF(Φύλλο1!G342 = 1,3,0)</f>
        <v>0</v>
      </c>
      <c r="S45" s="18">
        <f>IF(Φύλλο1!H342 = 1,2,0)</f>
        <v>0</v>
      </c>
      <c r="T45" s="18">
        <f>IF(Φύλλο1!I342=0,0,IF(Φύλλο1!I342=1,"ΑΙΓΙΑΛΕΙΑΣ",IF(Φύλλο1!I342=2,"ΔΥΤΙΚΗΣ ΑΧΑΪΑΣ",IF(Φύλλο1!I342=3,"ΕΡΥΜΑΝΘΟΥ",IF(Φύλλο1!I342=4,"ΚΑΛΑΒΡΥΤΩΝ",IF(Φύλλο1!I342=5,"ΠΑΤΡΕΩN",error))))))</f>
        <v>0</v>
      </c>
      <c r="U45" s="18">
        <f>IF(Φύλλο1!B342=1,5,IF(Φύλλο1!B342=2,20,IF(Φύλλο1!B342=3,30,0)))</f>
        <v>0</v>
      </c>
      <c r="V45" s="18">
        <f>IF(Φύλλο1!C342=1,1,IF(Φύλλο1!C342=2,3,0))</f>
        <v>0</v>
      </c>
      <c r="W45" s="18">
        <f>IF(Φύλλο1!D342=0,0,IF(Φύλλο1!D342=1,"ΑΙΓΙΑΛΕΙΑΣ",IF(Φύλλο1!D342=2,"ΔΥΤΙΚΗΣ ΑΧΑΪΑΣ",IF(Φύλλο1!D342=3,"ΕΡΥΜΑΝΘΟΥ",IF(Φύλλο1!D342=4,"ΚΑΛΑΒΡΥΤΩΝ",IF(Φύλλο1!D342=5,"ΠΑΤΡΕΩN",error))))))</f>
        <v>0</v>
      </c>
      <c r="X45" s="18">
        <f>IF(Φύλλο1!E342=1,5,0)</f>
        <v>0</v>
      </c>
      <c r="Y45" s="18">
        <f>IF(Φύλλο1!F342=0,0,IF(Φύλλο1!F342=1,"ΑΙΓΙΑΛΕΙΑΣ",IF(Φύλλο1!F342=2,"ΔΥΤΙΚΗΣ ΑΧΑΪΑΣ",IF(Φύλλο1!F342=3,"ΕΡΥΜΑΝΘΟΥ",IF(Φύλλο1!F342=4,"ΚΑΛΑΒΡΥΤΩΝ",IF(Φύλλο1!F342=5,"ΠΑΤΡΕΩN",error))))))</f>
        <v>0</v>
      </c>
      <c r="Z45" s="19">
        <f>AL45+L45+M45+R45+U45</f>
        <v>30.625</v>
      </c>
      <c r="AA45" s="18">
        <f>Z45 + IF(O45="ΠΑΤΡΕΩN",4,0) + IF(Q45="ΠΑΤΡΕΩN",10,0) + IF(T45="ΠΑΤΡΕΩN",S45,0) + IF(W45="ΠΑΤΡΕΩN",V45,0) + IF(Y45="ΠΑΤΡΕΩN",X45,0)</f>
        <v>44.625</v>
      </c>
      <c r="AB45" s="18">
        <f>Z45 + IF(O45="ΑΙΓΙΑΛΕΙΑΣ",4,0) + IF(Q45="ΑΙΓΙΑΛΕΙΑΣ",10,0) + IF(T45="ΑΙΓΙΑΛΕΙΑΣ",S45,0) + IF(W45="ΑΙΓΙΑΛΕΙΑΣ",V45,0) + IF(Y45="ΑΙΓΙΑΛΕΙΑΣ",X45,0)</f>
        <v>30.625</v>
      </c>
      <c r="AC45" s="18">
        <f>Z45 + IF(O45="ΔΥΤΙΚΗΣ ΑΧΑΪΑΣ",4,0) + IF(Q45="ΔΥΤΙΚΗΣ ΑΧΑΪΑΣ",10,0) + IF(T45="ΔΥΤΙΚΗΣ ΑΧΑΪΑΣ",S45,0) + IF(W45="ΔΥΤΙΚΗΣ ΑΧΑΪΑΣ",V45,0) + IF(Y45="ΔΥΤΙΚΗΣ ΑΧΑΪΑΣ",X45,0)</f>
        <v>30.625</v>
      </c>
      <c r="AD45" s="18">
        <f>Z45 + IF(O45="ΕΡΥΜΑΝΘΟΥ",4,0) + IF(Q45="ΕΡΥΜΑΝΘΟΥ",10,0) + IF(T45="ΕΡΥΜΑΝΘΟΥ",S45,0) + IF(W45="ΕΡΥΜΑΝΘΟΥ",V45,0) + IF(Y45="ΕΡΥΜΑΝΘΟΥ",X45,0)</f>
        <v>30.625</v>
      </c>
      <c r="AE45" s="18">
        <f>Z45 + IF(O45="ΚΑΛΑΒΡΥΤΩΝ",4,0) + IF(Q45="ΚΑΛΑΒΡΥΤΩΝ",10,0) + IF(T45="ΚΑΛΑΒΡΥΤΩΝ",S45,0) + IF(W45="ΚΑΛΑΒΡΥΤΩΝ",V45,0) + IF(Y45="ΚΑΛΑΒΡΥΤΩΝ",X45,0)</f>
        <v>30.625</v>
      </c>
      <c r="AF45" s="18" t="str">
        <f>IF(Φύλλο1!AN342=1,"ΝΑΙ","ΌΧΙ")</f>
        <v>ΌΧΙ</v>
      </c>
      <c r="AG45" s="23" t="s">
        <v>1308</v>
      </c>
      <c r="AH45" s="60"/>
      <c r="AI45" s="52">
        <f>H45</f>
        <v>13</v>
      </c>
      <c r="AJ45" s="53">
        <f>IF(J45&gt;14,I45+1,I45)</f>
        <v>9</v>
      </c>
      <c r="AK45" s="53">
        <f>AI45+AJ45/12</f>
        <v>13.75</v>
      </c>
      <c r="AL45" s="53">
        <f>ROUNDUP((IF(AK45&gt;20,(AK45-20)*2+10+15,(IF(AK45&gt;10,(AK45-10)*1.5+10,AK45*1)))),3)</f>
        <v>15.625</v>
      </c>
      <c r="AM45" s="54"/>
      <c r="AN45" s="42" t="s">
        <v>1349</v>
      </c>
    </row>
    <row r="46" spans="1:40" s="12" customFormat="1">
      <c r="A46" s="44">
        <v>72</v>
      </c>
      <c r="B46" s="18" t="str">
        <f>Φύλλο1!BE358</f>
        <v>ΣΟΦΙΑΝΟΥ</v>
      </c>
      <c r="C46" s="18" t="str">
        <f>Φύλλο1!BD358</f>
        <v>ΑΓΓΕΛΙΚΗ</v>
      </c>
      <c r="D46" s="18" t="str">
        <f>Φύλλο1!BF358</f>
        <v>ΙΩΑΝΝΗΣ</v>
      </c>
      <c r="E46" s="18" t="str">
        <f>Φύλλο1!BG358</f>
        <v>ΣΤΗ ΔΙΑΘΕΣΗ ΤΟΥ ΠΥΣΠΕ</v>
      </c>
      <c r="F46" s="18">
        <f>Φύλλο1!BC358</f>
        <v>703618</v>
      </c>
      <c r="G46" s="18" t="str">
        <f>Φύλλο1!BK358</f>
        <v>ΠΕ60</v>
      </c>
      <c r="H46" s="18">
        <f>Φύλλο1!BH358</f>
        <v>18</v>
      </c>
      <c r="I46" s="18">
        <f>Φύλλο1!BI358</f>
        <v>9</v>
      </c>
      <c r="J46" s="18">
        <f>Φύλλο1!BJ358</f>
        <v>1</v>
      </c>
      <c r="K46" s="18">
        <f>IF(H46&lt;=10,H46+TRUNC((IF(J46&gt;15,(I46+1)/12,I46/12)),3),(IF(AND((H46&gt;10),(H46&lt;=20)),10+(H46-10)*1.5+TRUNC((1.5*(IF(J46&gt;15,(I46+1)/12,I46/12))),3),25+(H46-20)*2+TRUNC((2*(IF(J46&gt;15,(I46+1)/12,I46/12))),3))))</f>
        <v>23.125</v>
      </c>
      <c r="L46" s="18">
        <f>IF(Φύλλο1!AH358=0,0,IF(Φύλλο1!AH358=1,4,IF(Φύλλο1!AH358=2,4,IF(Φύλλο1!AH358=3,4,IF(Φύλλο1!AH358=4,12,IF(Φύλλο1!AH358=5,6,"error"))))))</f>
        <v>4</v>
      </c>
      <c r="M46" s="18">
        <f>IF(Φύλλο1!AI358=0,0,IF(Φύλλο1!AI358=1,5,IF(Φύλλο1!AI358=2,11,IF(Φύλλο1!AI358=3,19,IF(Φύλλο1!AI358=4,29,19+(Φύλλο1!AI358-3)*10)))))</f>
        <v>0</v>
      </c>
      <c r="N46" s="18">
        <f>IF(Φύλλο1!AK358 = 0,0,4)</f>
        <v>4</v>
      </c>
      <c r="O46" s="18" t="str">
        <f>IF(Φύλλο1!AK358=0,0,IF(Φύλλο1!AK358=1,"ΑΙΓΙΑΛΕΙΑΣ",IF(Φύλλο1!AK358=2,"ΔΥΤΙΚΗΣ ΑΧΑΪΑΣ",IF(Φύλλο1!AK358=3,"ΕΡΥΜΑΝΘΟΥ",IF(Φύλλο1!AK358=4,"ΚΑΛΑΒΡΥΤΩΝ",IF(Φύλλο1!AK358=5,"ΠΑΤΡΕΩN",error))))))</f>
        <v>ΠΑΤΡΕΩN</v>
      </c>
      <c r="P46" s="18">
        <f>IF(Φύλλο1!AL358 = 0,0,10)</f>
        <v>10</v>
      </c>
      <c r="Q46" s="18" t="str">
        <f>IF(Φύλλο1!AL358=0,0,IF(Φύλλο1!AL358=1,"ΑΙΓΙΑΛΕΙΑΣ",IF(Φύλλο1!AL358=2,"ΔΥΤΙΚΗΣ ΑΧΑΪΑΣ",IF(Φύλλο1!AL358=3,"ΕΡΥΜΑΝΘΟΥ",IF(Φύλλο1!AL358=4,"ΚΑΛΑΒΡΥΤΩΝ",IF(Φύλλο1!AL358=5,"ΠΑΤΡΕΩN",error))))))</f>
        <v>ΠΑΤΡΕΩN</v>
      </c>
      <c r="R46" s="18">
        <f>IF(Φύλλο1!G358 = 1,3,0)</f>
        <v>3</v>
      </c>
      <c r="S46" s="18">
        <f>IF(Φύλλο1!H358 = 1,2,0)</f>
        <v>0</v>
      </c>
      <c r="T46" s="18">
        <f>IF(Φύλλο1!I358=0,0,IF(Φύλλο1!I358=1,"ΑΙΓΙΑΛΕΙΑΣ",IF(Φύλλο1!I358=2,"ΔΥΤΙΚΗΣ ΑΧΑΪΑΣ",IF(Φύλλο1!I358=3,"ΕΡΥΜΑΝΘΟΥ",IF(Φύλλο1!I358=4,"ΚΑΛΑΒΡΥΤΩΝ",IF(Φύλλο1!I358=5,"ΠΑΤΡΕΩN",error))))))</f>
        <v>0</v>
      </c>
      <c r="U46" s="18">
        <f>IF(Φύλλο1!B358=1,5,IF(Φύλλο1!B358=2,20,IF(Φύλλο1!B358=3,30,0)))</f>
        <v>0</v>
      </c>
      <c r="V46" s="18">
        <f>IF(Φύλλο1!C358=1,1,IF(Φύλλο1!C358=2,3,0))</f>
        <v>0</v>
      </c>
      <c r="W46" s="18">
        <f>IF(Φύλλο1!D358=0,0,IF(Φύλλο1!D358=1,"ΑΙΓΙΑΛΕΙΑΣ",IF(Φύλλο1!D358=2,"ΔΥΤΙΚΗΣ ΑΧΑΪΑΣ",IF(Φύλλο1!D358=3,"ΕΡΥΜΑΝΘΟΥ",IF(Φύλλο1!D358=4,"ΚΑΛΑΒΡΥΤΩΝ",IF(Φύλλο1!D358=5,"ΠΑΤΡΕΩN",error))))))</f>
        <v>0</v>
      </c>
      <c r="X46" s="18">
        <f>IF(Φύλλο1!E358=1,5,0)</f>
        <v>0</v>
      </c>
      <c r="Y46" s="18">
        <f>IF(Φύλλο1!F358=0,0,IF(Φύλλο1!F358=1,"ΑΙΓΙΑΛΕΙΑΣ",IF(Φύλλο1!F358=2,"ΔΥΤΙΚΗΣ ΑΧΑΪΑΣ",IF(Φύλλο1!F358=3,"ΕΡΥΜΑΝΘΟΥ",IF(Φύλλο1!F358=4,"ΚΑΛΑΒΡΥΤΩΝ",IF(Φύλλο1!F358=5,"ΠΑΤΡΕΩN",error))))))</f>
        <v>0</v>
      </c>
      <c r="Z46" s="19">
        <f>AL46+L46+M46+R46+U46</f>
        <v>30.125</v>
      </c>
      <c r="AA46" s="18">
        <f>Z46 + IF(O46="ΠΑΤΡΕΩN",4,0) + IF(Q46="ΠΑΤΡΕΩN",10,0) + IF(T46="ΠΑΤΡΕΩN",S46,0) + IF(W46="ΠΑΤΡΕΩN",V46,0) + IF(Y46="ΠΑΤΡΕΩN",X46,0)</f>
        <v>44.125</v>
      </c>
      <c r="AB46" s="18">
        <f>Z46 + IF(O46="ΑΙΓΙΑΛΕΙΑΣ",4,0) + IF(Q46="ΑΙΓΙΑΛΕΙΑΣ",10,0) + IF(T46="ΑΙΓΙΑΛΕΙΑΣ",S46,0) + IF(W46="ΑΙΓΙΑΛΕΙΑΣ",V46,0) + IF(Y46="ΑΙΓΙΑΛΕΙΑΣ",X46,0)</f>
        <v>30.125</v>
      </c>
      <c r="AC46" s="18">
        <f>Z46 + IF(O46="ΔΥΤΙΚΗΣ ΑΧΑΪΑΣ",4,0) + IF(Q46="ΔΥΤΙΚΗΣ ΑΧΑΪΑΣ",10,0) + IF(T46="ΔΥΤΙΚΗΣ ΑΧΑΪΑΣ",S46,0) + IF(W46="ΔΥΤΙΚΗΣ ΑΧΑΪΑΣ",V46,0) + IF(Y46="ΔΥΤΙΚΗΣ ΑΧΑΪΑΣ",X46,0)</f>
        <v>30.125</v>
      </c>
      <c r="AD46" s="18">
        <f>Z46 + IF(O46="ΕΡΥΜΑΝΘΟΥ",4,0) + IF(Q46="ΕΡΥΜΑΝΘΟΥ",10,0) + IF(T46="ΕΡΥΜΑΝΘΟΥ",S46,0) + IF(W46="ΕΡΥΜΑΝΘΟΥ",V46,0) + IF(Y46="ΕΡΥΜΑΝΘΟΥ",X46,0)</f>
        <v>30.125</v>
      </c>
      <c r="AE46" s="18">
        <f>Z46 + IF(O46="ΚΑΛΑΒΡΥΤΩΝ",4,0) + IF(Q46="ΚΑΛΑΒΡΥΤΩΝ",10,0) + IF(T46="ΚΑΛΑΒΡΥΤΩΝ",S46,0) + IF(W46="ΚΑΛΑΒΡΥΤΩΝ",V46,0) + IF(Y46="ΚΑΛΑΒΡΥΤΩΝ",X46,0)</f>
        <v>30.125</v>
      </c>
      <c r="AF46" s="18" t="str">
        <f>IF(Φύλλο1!AN358=1,"ΝΑΙ","ΌΧΙ")</f>
        <v>ΌΧΙ</v>
      </c>
      <c r="AG46" s="40" t="s">
        <v>1309</v>
      </c>
      <c r="AH46" s="43"/>
      <c r="AI46" s="27">
        <f>H46</f>
        <v>18</v>
      </c>
      <c r="AJ46" s="41">
        <f>IF(J46&gt;14,I46+1,I46)</f>
        <v>9</v>
      </c>
      <c r="AK46" s="41">
        <f>AI46+AJ46/12</f>
        <v>18.75</v>
      </c>
      <c r="AL46" s="41">
        <f>ROUNDUP((IF(AK46&gt;20,(AK46-20)*2+10+15,(IF(AK46&gt;10,(AK46-10)*1.5+10,AK46*1)))),3)</f>
        <v>23.125</v>
      </c>
      <c r="AM46" s="28"/>
      <c r="AN46" s="42" t="s">
        <v>1349</v>
      </c>
    </row>
    <row r="47" spans="1:40" s="12" customFormat="1">
      <c r="A47" s="44">
        <v>90</v>
      </c>
      <c r="B47" s="18" t="str">
        <f>Φύλλο1!BE73</f>
        <v>ΤΖΟΛΑ</v>
      </c>
      <c r="C47" s="18" t="str">
        <f>Φύλλο1!BD73</f>
        <v>ΑΝΤΩΝΙΑ</v>
      </c>
      <c r="D47" s="18" t="str">
        <f>Φύλλο1!BF73</f>
        <v>ΠΑΝΑΓΙΩΤΗΣ</v>
      </c>
      <c r="E47" s="18" t="str">
        <f>Φύλλο1!BG73</f>
        <v>ΣΤΗ ΔΙΑΘΕΣΗ ΤΟΥ ΠΥΣΠΕ</v>
      </c>
      <c r="F47" s="18">
        <f>Φύλλο1!BC73</f>
        <v>608631</v>
      </c>
      <c r="G47" s="18" t="str">
        <f>Φύλλο1!BK73</f>
        <v>ΠΕ60</v>
      </c>
      <c r="H47" s="18">
        <f>Φύλλο1!BH73</f>
        <v>15</v>
      </c>
      <c r="I47" s="18">
        <f>Φύλλο1!BI73</f>
        <v>4</v>
      </c>
      <c r="J47" s="18">
        <f>Φύλλο1!BJ73</f>
        <v>26</v>
      </c>
      <c r="K47" s="18">
        <f>IF(H47&lt;=10,H47+TRUNC((IF(J47&gt;15,(I47+1)/12,I47/12)),3),(IF(AND((H47&gt;10),(H47&lt;=20)),10+(H47-10)*1.5+TRUNC((1.5*(IF(J47&gt;15,(I47+1)/12,I47/12))),3),25+(H47-20)*2+TRUNC((2*(IF(J47&gt;15,(I47+1)/12,I47/12))),3))))</f>
        <v>18.125</v>
      </c>
      <c r="L47" s="18">
        <f>IF(Φύλλο1!AH73=0,0,IF(Φύλλο1!AH73=1,4,IF(Φύλλο1!AH73=2,4,IF(Φύλλο1!AH73=3,4,IF(Φύλλο1!AH73=4,12,IF(Φύλλο1!AH73=5,6,"error"))))))</f>
        <v>4</v>
      </c>
      <c r="M47" s="15">
        <v>5</v>
      </c>
      <c r="N47" s="18">
        <f>IF(Φύλλο1!AK73 = 0,0,4)</f>
        <v>4</v>
      </c>
      <c r="O47" s="18" t="str">
        <f>IF(Φύλλο1!AK73=0,0,IF(Φύλλο1!AK73=1,"ΑΙΓΙΑΛΕΙΑΣ",IF(Φύλλο1!AK73=2,"ΔΥΤΙΚΗΣ ΑΧΑΪΑΣ",IF(Φύλλο1!AK73=3,"ΕΡΥΜΑΝΘΟΥ",IF(Φύλλο1!AK73=4,"ΚΑΛΑΒΡΥΤΩΝ",IF(Φύλλο1!AK73=5,"ΠΑΤΡΕΩN",error))))))</f>
        <v>ΠΑΤΡΕΩN</v>
      </c>
      <c r="P47" s="18">
        <f>IF(Φύλλο1!AL73 = 0,0,10)</f>
        <v>10</v>
      </c>
      <c r="Q47" s="18" t="str">
        <f>IF(Φύλλο1!AL73=0,0,IF(Φύλλο1!AL73=1,"ΑΙΓΙΑΛΕΙΑΣ",IF(Φύλλο1!AL73=2,"ΔΥΤΙΚΗΣ ΑΧΑΪΑΣ",IF(Φύλλο1!AL73=3,"ΕΡΥΜΑΝΘΟΥ",IF(Φύλλο1!AL73=4,"ΚΑΛΑΒΡΥΤΩΝ",IF(Φύλλο1!AL73=5,"ΠΑΤΡΕΩN",error))))))</f>
        <v>ΠΑΤΡΕΩN</v>
      </c>
      <c r="R47" s="18">
        <f>IF(Φύλλο1!G73 = 1,3,0)</f>
        <v>0</v>
      </c>
      <c r="S47" s="18">
        <f>IF(Φύλλο1!H73 = 1,2,0)</f>
        <v>0</v>
      </c>
      <c r="T47" s="18">
        <f>IF(Φύλλο1!I73=0,0,IF(Φύλλο1!I73=1,"ΑΙΓΙΑΛΕΙΑΣ",IF(Φύλλο1!I73=2,"ΔΥΤΙΚΗΣ ΑΧΑΪΑΣ",IF(Φύλλο1!I73=3,"ΕΡΥΜΑΝΘΟΥ",IF(Φύλλο1!I73=4,"ΚΑΛΑΒΡΥΤΩΝ",IF(Φύλλο1!I73=5,"ΠΑΤΡΕΩN",error))))))</f>
        <v>0</v>
      </c>
      <c r="U47" s="18">
        <f>IF(Φύλλο1!B73=1,5,IF(Φύλλο1!B73=2,20,IF(Φύλλο1!B73=3,30,0)))</f>
        <v>0</v>
      </c>
      <c r="V47" s="18">
        <f>IF(Φύλλο1!C73=1,1,IF(Φύλλο1!C73=2,3,0))</f>
        <v>3</v>
      </c>
      <c r="W47" s="18" t="str">
        <f>IF(Φύλλο1!D73=0,0,IF(Φύλλο1!D73=1,"ΑΙΓΙΑΛΕΙΑΣ",IF(Φύλλο1!D73=2,"ΔΥΤΙΚΗΣ ΑΧΑΪΑΣ",IF(Φύλλο1!D73=3,"ΕΡΥΜΑΝΘΟΥ",IF(Φύλλο1!D73=4,"ΚΑΛΑΒΡΥΤΩΝ",IF(Φύλλο1!D73=5,"ΠΑΤΡΕΩN",error))))))</f>
        <v>ΠΑΤΡΕΩN</v>
      </c>
      <c r="X47" s="18">
        <f>IF(Φύλλο1!E73=1,5,0)</f>
        <v>0</v>
      </c>
      <c r="Y47" s="18">
        <f>IF(Φύλλο1!F73=0,0,IF(Φύλλο1!F73=1,"ΑΙΓΙΑΛΕΙΑΣ",IF(Φύλλο1!F73=2,"ΔΥΤΙΚΗΣ ΑΧΑΪΑΣ",IF(Φύλλο1!F73=3,"ΕΡΥΜΑΝΘΟΥ",IF(Φύλλο1!F73=4,"ΚΑΛΑΒΡΥΤΩΝ",IF(Φύλλο1!F73=5,"ΠΑΤΡΕΩN",error))))))</f>
        <v>0</v>
      </c>
      <c r="Z47" s="19">
        <f>AL47+L47+M47+R47+U47</f>
        <v>27.125</v>
      </c>
      <c r="AA47" s="18">
        <f>Z47 + IF(O47="ΠΑΤΡΕΩN",4,0) + IF(Q47="ΠΑΤΡΕΩN",10,0) + IF(T47="ΠΑΤΡΕΩN",S47,0) + IF(W47="ΠΑΤΡΕΩN",V47,0) + IF(Y47="ΠΑΤΡΕΩN",X47,0)</f>
        <v>44.125</v>
      </c>
      <c r="AB47" s="18">
        <f>Z47 + IF(O47="ΑΙΓΙΑΛΕΙΑΣ",4,0) + IF(Q47="ΑΙΓΙΑΛΕΙΑΣ",10,0) + IF(T47="ΑΙΓΙΑΛΕΙΑΣ",S47,0) + IF(W47="ΑΙΓΙΑΛΕΙΑΣ",V47,0) + IF(Y47="ΑΙΓΙΑΛΕΙΑΣ",X47,0)</f>
        <v>27.125</v>
      </c>
      <c r="AC47" s="18">
        <f>Z47 + IF(O47="ΔΥΤΙΚΗΣ ΑΧΑΪΑΣ",4,0) + IF(Q47="ΔΥΤΙΚΗΣ ΑΧΑΪΑΣ",10,0) + IF(T47="ΔΥΤΙΚΗΣ ΑΧΑΪΑΣ",S47,0) + IF(W47="ΔΥΤΙΚΗΣ ΑΧΑΪΑΣ",V47,0) + IF(Y47="ΔΥΤΙΚΗΣ ΑΧΑΪΑΣ",X47,0)</f>
        <v>27.125</v>
      </c>
      <c r="AD47" s="18">
        <f>Z47 + IF(O47="ΕΡΥΜΑΝΘΟΥ",4,0) + IF(Q47="ΕΡΥΜΑΝΘΟΥ",10,0) + IF(T47="ΕΡΥΜΑΝΘΟΥ",S47,0) + IF(W47="ΕΡΥΜΑΝΘΟΥ",V47,0) + IF(Y47="ΕΡΥΜΑΝΘΟΥ",X47,0)</f>
        <v>27.125</v>
      </c>
      <c r="AE47" s="18">
        <f>Z47 + IF(O47="ΚΑΛΑΒΡΥΤΩΝ",4,0) + IF(Q47="ΚΑΛΑΒΡΥΤΩΝ",10,0) + IF(T47="ΚΑΛΑΒΡΥΤΩΝ",S47,0) + IF(W47="ΚΑΛΑΒΡΥΤΩΝ",V47,0) + IF(Y47="ΚΑΛΑΒΡΥΤΩΝ",X47,0)</f>
        <v>27.125</v>
      </c>
      <c r="AF47" s="18" t="str">
        <f>IF(Φύλλο1!AN73=1,"ΝΑΙ","ΌΧΙ")</f>
        <v>ΌΧΙ</v>
      </c>
      <c r="AG47" s="40" t="s">
        <v>1326</v>
      </c>
      <c r="AH47" s="43"/>
      <c r="AI47" s="27">
        <f>H47</f>
        <v>15</v>
      </c>
      <c r="AJ47" s="41">
        <f>IF(J47&gt;14,I47+1,I47)</f>
        <v>5</v>
      </c>
      <c r="AK47" s="41">
        <f>AI47+AJ47/12</f>
        <v>15.416666666666666</v>
      </c>
      <c r="AL47" s="41">
        <f>ROUNDUP((IF(AK47&gt;20,(AK47-20)*2+10+15,(IF(AK47&gt;10,(AK47-10)*1.5+10,AK47*1)))),3)</f>
        <v>18.125</v>
      </c>
      <c r="AM47" s="28"/>
      <c r="AN47" s="42" t="s">
        <v>1349</v>
      </c>
    </row>
    <row r="48" spans="1:40" s="12" customFormat="1">
      <c r="A48" s="39">
        <v>46</v>
      </c>
      <c r="B48" s="18" t="str">
        <f>Φύλλο1!BE30</f>
        <v>ΦΑΡΜΑΚΗ</v>
      </c>
      <c r="C48" s="18" t="str">
        <f>Φύλλο1!BD30</f>
        <v>ΦΩΤΕΙΝΗ</v>
      </c>
      <c r="D48" s="18" t="str">
        <f>Φύλλο1!BF30</f>
        <v>ΧΡΗΣΤΟΣ</v>
      </c>
      <c r="E48" s="18" t="str">
        <f>Φύλλο1!BG30</f>
        <v>2ο ΝΗΠΙΑΓΩΓΕΙΟ ΡΙΟΥ</v>
      </c>
      <c r="F48" s="18">
        <f>Φύλλο1!BC30</f>
        <v>591912</v>
      </c>
      <c r="G48" s="18" t="str">
        <f>Φύλλο1!BK30</f>
        <v>ΠΕ60</v>
      </c>
      <c r="H48" s="18">
        <f>Φύλλο1!BH30</f>
        <v>19</v>
      </c>
      <c r="I48" s="18">
        <f>Φύλλο1!BI30</f>
        <v>9</v>
      </c>
      <c r="J48" s="18">
        <f>Φύλλο1!BJ30</f>
        <v>0</v>
      </c>
      <c r="K48" s="18">
        <f>IF(H48&lt;=10,H48+TRUNC((IF(J48&gt;15,(I48+1)/12,I48/12)),3),(IF(AND((H48&gt;10),(H48&lt;=20)),10+(H48-10)*1.5+TRUNC((1.5*(IF(J48&gt;15,(I48+1)/12,I48/12))),3),25+(H48-20)*2+TRUNC((2*(IF(J48&gt;15,(I48+1)/12,I48/12))),3))))</f>
        <v>24.625</v>
      </c>
      <c r="L48" s="18">
        <f>IF(Φύλλο1!AH30=0,0,IF(Φύλλο1!AH30=1,4,IF(Φύλλο1!AH30=2,4,IF(Φύλλο1!AH30=3,4,IF(Φύλλο1!AH30=4,12,IF(Φύλλο1!AH30=5,6,"error"))))))</f>
        <v>4</v>
      </c>
      <c r="M48" s="18">
        <f>IF(Φύλλο1!AI30=0,0,IF(Φύλλο1!AI30=1,5,IF(Φύλλο1!AI30=2,11,IF(Φύλλο1!AI30=3,19,IF(Φύλλο1!AI30=4,29,19+(Φύλλο1!AI30-3)*10)))))</f>
        <v>5</v>
      </c>
      <c r="N48" s="18">
        <f>IF(Φύλλο1!AK30 = 0,0,4)</f>
        <v>0</v>
      </c>
      <c r="O48" s="18">
        <f>IF(Φύλλο1!AK30=0,0,IF(Φύλλο1!AK30=1,"ΑΙΓΙΑΛΕΙΑΣ",IF(Φύλλο1!AK30=2,"ΔΥΤΙΚΗΣ ΑΧΑΪΑΣ",IF(Φύλλο1!AK30=3,"ΕΡΥΜΑΝΘΟΥ",IF(Φύλλο1!AK30=4,"ΚΑΛΑΒΡΥΤΩΝ",IF(Φύλλο1!AK30=5,"ΠΑΤΡΕΩN",error))))))</f>
        <v>0</v>
      </c>
      <c r="P48" s="18">
        <f>IF(Φύλλο1!AL30 = 0,0,10)</f>
        <v>10</v>
      </c>
      <c r="Q48" s="18" t="str">
        <f>IF(Φύλλο1!AL30=0,0,IF(Φύλλο1!AL30=1,"ΑΙΓΙΑΛΕΙΑΣ",IF(Φύλλο1!AL30=2,"ΔΥΤΙΚΗΣ ΑΧΑΪΑΣ",IF(Φύλλο1!AL30=3,"ΕΡΥΜΑΝΘΟΥ",IF(Φύλλο1!AL30=4,"ΚΑΛΑΒΡΥΤΩΝ",IF(Φύλλο1!AL30=5,"ΠΑΤΡΕΩN",error))))))</f>
        <v>ΠΑΤΡΕΩN</v>
      </c>
      <c r="R48" s="18">
        <f>IF(Φύλλο1!G30 = 1,3,0)</f>
        <v>0</v>
      </c>
      <c r="S48" s="18">
        <f>IF(Φύλλο1!H30 = 1,2,0)</f>
        <v>0</v>
      </c>
      <c r="T48" s="18">
        <f>IF(Φύλλο1!I30=0,0,IF(Φύλλο1!I30=1,"ΑΙΓΙΑΛΕΙΑΣ",IF(Φύλλο1!I30=2,"ΔΥΤΙΚΗΣ ΑΧΑΪΑΣ",IF(Φύλλο1!I30=3,"ΕΡΥΜΑΝΘΟΥ",IF(Φύλλο1!I30=4,"ΚΑΛΑΒΡΥΤΩΝ",IF(Φύλλο1!I30=5,"ΠΑΤΡΕΩN",error))))))</f>
        <v>0</v>
      </c>
      <c r="U48" s="18">
        <f>IF(Φύλλο1!B30=1,5,IF(Φύλλο1!B30=2,20,IF(Φύλλο1!B30=3,30,0)))</f>
        <v>0</v>
      </c>
      <c r="V48" s="18">
        <f>IF(Φύλλο1!C30=1,1,IF(Φύλλο1!C30=2,3,0))</f>
        <v>0</v>
      </c>
      <c r="W48" s="18">
        <f>IF(Φύλλο1!D30=0,0,IF(Φύλλο1!D30=1,"ΑΙΓΙΑΛΕΙΑΣ",IF(Φύλλο1!D30=2,"ΔΥΤΙΚΗΣ ΑΧΑΪΑΣ",IF(Φύλλο1!D30=3,"ΕΡΥΜΑΝΘΟΥ",IF(Φύλλο1!D30=4,"ΚΑΛΑΒΡΥΤΩΝ",IF(Φύλλο1!D30=5,"ΠΑΤΡΕΩN",error))))))</f>
        <v>0</v>
      </c>
      <c r="X48" s="18">
        <f>IF(Φύλλο1!E30=1,5,0)</f>
        <v>0</v>
      </c>
      <c r="Y48" s="18">
        <f>IF(Φύλλο1!F30=0,0,IF(Φύλλο1!F30=1,"ΑΙΓΙΑΛΕΙΑΣ",IF(Φύλλο1!F30=2,"ΔΥΤΙΚΗΣ ΑΧΑΪΑΣ",IF(Φύλλο1!F30=3,"ΕΡΥΜΑΝΘΟΥ",IF(Φύλλο1!F30=4,"ΚΑΛΑΒΡΥΤΩΝ",IF(Φύλλο1!F30=5,"ΠΑΤΡΕΩN",error))))))</f>
        <v>0</v>
      </c>
      <c r="Z48" s="19">
        <f>AL48+L48+M48+R48+U48</f>
        <v>33.625</v>
      </c>
      <c r="AA48" s="18">
        <f>Z48 + IF(O48="ΠΑΤΡΕΩN",4,0) + IF(Q48="ΠΑΤΡΕΩN",10,0) + IF(T48="ΠΑΤΡΕΩN",S48,0) + IF(W48="ΠΑΤΡΕΩN",V48,0) + IF(Y48="ΠΑΤΡΕΩN",X48,0)</f>
        <v>43.625</v>
      </c>
      <c r="AB48" s="18">
        <f>Z48 + IF(O48="ΑΙΓΙΑΛΕΙΑΣ",4,0) + IF(Q48="ΑΙΓΙΑΛΕΙΑΣ",10,0) + IF(T48="ΑΙΓΙΑΛΕΙΑΣ",S48,0) + IF(W48="ΑΙΓΙΑΛΕΙΑΣ",V48,0) + IF(Y48="ΑΙΓΙΑΛΕΙΑΣ",X48,0)</f>
        <v>33.625</v>
      </c>
      <c r="AC48" s="18">
        <f>Z48 + IF(O48="ΔΥΤΙΚΗΣ ΑΧΑΪΑΣ",4,0) + IF(Q48="ΔΥΤΙΚΗΣ ΑΧΑΪΑΣ",10,0) + IF(T48="ΔΥΤΙΚΗΣ ΑΧΑΪΑΣ",S48,0) + IF(W48="ΔΥΤΙΚΗΣ ΑΧΑΪΑΣ",V48,0) + IF(Y48="ΔΥΤΙΚΗΣ ΑΧΑΪΑΣ",X48,0)</f>
        <v>33.625</v>
      </c>
      <c r="AD48" s="18">
        <f>Z48 + IF(O48="ΕΡΥΜΑΝΘΟΥ",4,0) + IF(Q48="ΕΡΥΜΑΝΘΟΥ",10,0) + IF(T48="ΕΡΥΜΑΝΘΟΥ",S48,0) + IF(W48="ΕΡΥΜΑΝΘΟΥ",V48,0) + IF(Y48="ΕΡΥΜΑΝΘΟΥ",X48,0)</f>
        <v>33.625</v>
      </c>
      <c r="AE48" s="18">
        <f>Z48 + IF(O48="ΚΑΛΑΒΡΥΤΩΝ",4,0) + IF(Q48="ΚΑΛΑΒΡΥΤΩΝ",10,0) + IF(T48="ΚΑΛΑΒΡΥΤΩΝ",S48,0) + IF(W48="ΚΑΛΑΒΡΥΤΩΝ",V48,0) + IF(Y48="ΚΑΛΑΒΡΥΤΩΝ",X48,0)</f>
        <v>33.625</v>
      </c>
      <c r="AF48" s="18" t="str">
        <f>IF(Φύλλο1!AN30=1,"ΝΑΙ","ΌΧΙ")</f>
        <v>ΌΧΙ</v>
      </c>
      <c r="AG48" s="45" t="s">
        <v>1350</v>
      </c>
      <c r="AH48" s="43"/>
      <c r="AI48" s="27">
        <f>H48</f>
        <v>19</v>
      </c>
      <c r="AJ48" s="41">
        <f>IF(J48&gt;14,I48+1,I48)</f>
        <v>9</v>
      </c>
      <c r="AK48" s="41">
        <f>AI48+AJ48/12</f>
        <v>19.75</v>
      </c>
      <c r="AL48" s="41">
        <f>ROUNDUP((IF(AK48&gt;20,(AK48-20)*2+10+15,(IF(AK48&gt;10,(AK48-10)*1.5+10,AK48*1)))),3)</f>
        <v>24.625</v>
      </c>
      <c r="AM48" s="28"/>
      <c r="AN48" s="42" t="s">
        <v>1349</v>
      </c>
    </row>
    <row r="49" spans="1:40" s="12" customFormat="1">
      <c r="A49" s="39">
        <v>73</v>
      </c>
      <c r="B49" s="18" t="str">
        <f>Φύλλο1!BE311</f>
        <v>ΣΑΚΟΓΙΑΝΝΗ</v>
      </c>
      <c r="C49" s="18" t="str">
        <f>Φύλλο1!BD311</f>
        <v>ΑΓΓΕΛΙΚΗ</v>
      </c>
      <c r="D49" s="18" t="str">
        <f>Φύλλο1!BF311</f>
        <v>ΝΙΚΟΛΑΟΣ</v>
      </c>
      <c r="E49" s="18" t="str">
        <f>Φύλλο1!BG311</f>
        <v>ΣΤΗ ΔΙΑΘΕΣΗ ΤΟΥ ΠΥΣΠΕ</v>
      </c>
      <c r="F49" s="18">
        <f>Φύλλο1!BC311</f>
        <v>618954</v>
      </c>
      <c r="G49" s="18" t="str">
        <f>Φύλλο1!BK311</f>
        <v>ΠΕ60</v>
      </c>
      <c r="H49" s="18">
        <f>Φύλλο1!BH311</f>
        <v>13</v>
      </c>
      <c r="I49" s="18">
        <f>Φύλλο1!BI311</f>
        <v>0</v>
      </c>
      <c r="J49" s="18">
        <f>Φύλλο1!BJ311</f>
        <v>17</v>
      </c>
      <c r="K49" s="18">
        <f>IF(H49&lt;=10,H49+TRUNC((IF(J49&gt;15,(I49+1)/12,I49/12)),3),(IF(AND((H49&gt;10),(H49&lt;=20)),10+(H49-10)*1.5+TRUNC((1.5*(IF(J49&gt;15,(I49+1)/12,I49/12))),3),25+(H49-20)*2+TRUNC((2*(IF(J49&gt;15,(I49+1)/12,I49/12))),3))))</f>
        <v>14.625</v>
      </c>
      <c r="L49" s="18">
        <f>IF(Φύλλο1!AH311=0,0,IF(Φύλλο1!AH311=1,4,IF(Φύλλο1!AH311=2,4,IF(Φύλλο1!AH311=3,4,IF(Φύλλο1!AH311=4,12,IF(Φύλλο1!AH311=5,6,"error"))))))</f>
        <v>4</v>
      </c>
      <c r="M49" s="18">
        <f>IF(Φύλλο1!AI311=0,0,IF(Φύλλο1!AI311=1,5,IF(Φύλλο1!AI311=2,11,IF(Φύλλο1!AI311=3,19,IF(Φύλλο1!AI311=4,29,19+(Φύλλο1!AI311-3)*10)))))</f>
        <v>11</v>
      </c>
      <c r="N49" s="18">
        <f>IF(Φύλλο1!AK311 = 0,0,4)</f>
        <v>4</v>
      </c>
      <c r="O49" s="18" t="str">
        <f>IF(Φύλλο1!AK311=0,0,IF(Φύλλο1!AK311=1,"ΑΙΓΙΑΛΕΙΑΣ",IF(Φύλλο1!AK311=2,"ΔΥΤΙΚΗΣ ΑΧΑΪΑΣ",IF(Φύλλο1!AK311=3,"ΕΡΥΜΑΝΘΟΥ",IF(Φύλλο1!AK311=4,"ΚΑΛΑΒΡΥΤΩΝ",IF(Φύλλο1!AK311=5,"ΠΑΤΡΕΩN",error))))))</f>
        <v>ΠΑΤΡΕΩN</v>
      </c>
      <c r="P49" s="18">
        <f>IF(Φύλλο1!AL311 = 0,0,10)</f>
        <v>10</v>
      </c>
      <c r="Q49" s="18" t="str">
        <f>IF(Φύλλο1!AL311=0,0,IF(Φύλλο1!AL311=1,"ΑΙΓΙΑΛΕΙΑΣ",IF(Φύλλο1!AL311=2,"ΔΥΤΙΚΗΣ ΑΧΑΪΑΣ",IF(Φύλλο1!AL311=3,"ΕΡΥΜΑΝΘΟΥ",IF(Φύλλο1!AL311=4,"ΚΑΛΑΒΡΥΤΩΝ",IF(Φύλλο1!AL311=5,"ΠΑΤΡΕΩN",error))))))</f>
        <v>ΠΑΤΡΕΩN</v>
      </c>
      <c r="R49" s="18">
        <f>IF(Φύλλο1!G311 = 1,3,0)</f>
        <v>0</v>
      </c>
      <c r="S49" s="18">
        <f>IF(Φύλλο1!H311 = 1,2,0)</f>
        <v>0</v>
      </c>
      <c r="T49" s="18">
        <f>IF(Φύλλο1!I311=0,0,IF(Φύλλο1!I311=1,"ΑΙΓΙΑΛΕΙΑΣ",IF(Φύλλο1!I311=2,"ΔΥΤΙΚΗΣ ΑΧΑΪΑΣ",IF(Φύλλο1!I311=3,"ΕΡΥΜΑΝΘΟΥ",IF(Φύλλο1!I311=4,"ΚΑΛΑΒΡΥΤΩΝ",IF(Φύλλο1!I311=5,"ΠΑΤΡΕΩN",error))))))</f>
        <v>0</v>
      </c>
      <c r="U49" s="18">
        <f>IF(Φύλλο1!B311=1,5,IF(Φύλλο1!B311=2,20,IF(Φύλλο1!B311=3,30,0)))</f>
        <v>0</v>
      </c>
      <c r="V49" s="18">
        <f>IF(Φύλλο1!C311=1,1,IF(Φύλλο1!C311=2,3,0))</f>
        <v>0</v>
      </c>
      <c r="W49" s="18">
        <f>IF(Φύλλο1!D311=0,0,IF(Φύλλο1!D311=1,"ΑΙΓΙΑΛΕΙΑΣ",IF(Φύλλο1!D311=2,"ΔΥΤΙΚΗΣ ΑΧΑΪΑΣ",IF(Φύλλο1!D311=3,"ΕΡΥΜΑΝΘΟΥ",IF(Φύλλο1!D311=4,"ΚΑΛΑΒΡΥΤΩΝ",IF(Φύλλο1!D311=5,"ΠΑΤΡΕΩN",error))))))</f>
        <v>0</v>
      </c>
      <c r="X49" s="18">
        <f>IF(Φύλλο1!E311=1,5,0)</f>
        <v>0</v>
      </c>
      <c r="Y49" s="18">
        <f>IF(Φύλλο1!F311=0,0,IF(Φύλλο1!F311=1,"ΑΙΓΙΑΛΕΙΑΣ",IF(Φύλλο1!F311=2,"ΔΥΤΙΚΗΣ ΑΧΑΪΑΣ",IF(Φύλλο1!F311=3,"ΕΡΥΜΑΝΘΟΥ",IF(Φύλλο1!F311=4,"ΚΑΛΑΒΡΥΤΩΝ",IF(Φύλλο1!F311=5,"ΠΑΤΡΕΩN",error))))))</f>
        <v>0</v>
      </c>
      <c r="Z49" s="19">
        <f>AL49+L49+M49+R49+U49</f>
        <v>29.625</v>
      </c>
      <c r="AA49" s="18">
        <f>Z49 + IF(O49="ΠΑΤΡΕΩN",4,0) + IF(Q49="ΠΑΤΡΕΩN",10,0) + IF(T49="ΠΑΤΡΕΩN",S49,0) + IF(W49="ΠΑΤΡΕΩN",V49,0) + IF(Y49="ΠΑΤΡΕΩN",X49,0)</f>
        <v>43.625</v>
      </c>
      <c r="AB49" s="18">
        <f>Z49 + IF(O49="ΑΙΓΙΑΛΕΙΑΣ",4,0) + IF(Q49="ΑΙΓΙΑΛΕΙΑΣ",10,0) + IF(T49="ΑΙΓΙΑΛΕΙΑΣ",S49,0) + IF(W49="ΑΙΓΙΑΛΕΙΑΣ",V49,0) + IF(Y49="ΑΙΓΙΑΛΕΙΑΣ",X49,0)</f>
        <v>29.625</v>
      </c>
      <c r="AC49" s="18">
        <f>Z49 + IF(O49="ΔΥΤΙΚΗΣ ΑΧΑΪΑΣ",4,0) + IF(Q49="ΔΥΤΙΚΗΣ ΑΧΑΪΑΣ",10,0) + IF(T49="ΔΥΤΙΚΗΣ ΑΧΑΪΑΣ",S49,0) + IF(W49="ΔΥΤΙΚΗΣ ΑΧΑΪΑΣ",V49,0) + IF(Y49="ΔΥΤΙΚΗΣ ΑΧΑΪΑΣ",X49,0)</f>
        <v>29.625</v>
      </c>
      <c r="AD49" s="18">
        <f>Z49 + IF(O49="ΕΡΥΜΑΝΘΟΥ",4,0) + IF(Q49="ΕΡΥΜΑΝΘΟΥ",10,0) + IF(T49="ΕΡΥΜΑΝΘΟΥ",S49,0) + IF(W49="ΕΡΥΜΑΝΘΟΥ",V49,0) + IF(Y49="ΕΡΥΜΑΝΘΟΥ",X49,0)</f>
        <v>29.625</v>
      </c>
      <c r="AE49" s="18">
        <f>Z49 + IF(O49="ΚΑΛΑΒΡΥΤΩΝ",4,0) + IF(Q49="ΚΑΛΑΒΡΥΤΩΝ",10,0) + IF(T49="ΚΑΛΑΒΡΥΤΩΝ",S49,0) + IF(W49="ΚΑΛΑΒΡΥΤΩΝ",V49,0) + IF(Y49="ΚΑΛΑΒΡΥΤΩΝ",X49,0)</f>
        <v>29.625</v>
      </c>
      <c r="AF49" s="18" t="str">
        <f>IF(Φύλλο1!AN311=1,"ΝΑΙ","ΌΧΙ")</f>
        <v>ΌΧΙ</v>
      </c>
      <c r="AG49" s="40" t="s">
        <v>1310</v>
      </c>
      <c r="AH49" s="43"/>
      <c r="AI49" s="27">
        <f>H49</f>
        <v>13</v>
      </c>
      <c r="AJ49" s="41">
        <f>IF(J49&gt;14,I49+1,I49)</f>
        <v>1</v>
      </c>
      <c r="AK49" s="41">
        <f>AI49+AJ49/12</f>
        <v>13.083333333333334</v>
      </c>
      <c r="AL49" s="41">
        <f>ROUNDUP((IF(AK49&gt;20,(AK49-20)*2+10+15,(IF(AK49&gt;10,(AK49-10)*1.5+10,AK49*1)))),3)</f>
        <v>14.625</v>
      </c>
      <c r="AM49" s="28"/>
      <c r="AN49" s="42" t="s">
        <v>1349</v>
      </c>
    </row>
    <row r="50" spans="1:40" s="12" customFormat="1">
      <c r="A50" s="39">
        <v>26</v>
      </c>
      <c r="B50" s="18" t="str">
        <f>Φύλλο1!BE159</f>
        <v>ΚΡΕΤΣΗ</v>
      </c>
      <c r="C50" s="18" t="str">
        <f>Φύλλο1!BD159</f>
        <v>ΒΑΣΙΛΙΚΗ</v>
      </c>
      <c r="D50" s="18" t="str">
        <f>Φύλλο1!BF159</f>
        <v>ΕΥΑΓΓ</v>
      </c>
      <c r="E50" s="18" t="str">
        <f>Φύλλο1!BG159</f>
        <v>58ο ΝΗΠΙΑΓΩΓΕΙΟ ΠΑΤΡΩΝ</v>
      </c>
      <c r="F50" s="18">
        <f>Φύλλο1!BC159</f>
        <v>615267</v>
      </c>
      <c r="G50" s="18" t="str">
        <f>Φύλλο1!BK159</f>
        <v>ΠΕ60</v>
      </c>
      <c r="H50" s="18">
        <f>Φύλλο1!BH159</f>
        <v>14</v>
      </c>
      <c r="I50" s="18">
        <f>Φύλλο1!BI159</f>
        <v>3</v>
      </c>
      <c r="J50" s="18">
        <f>Φύλλο1!BJ159</f>
        <v>13</v>
      </c>
      <c r="K50" s="18">
        <v>16.375</v>
      </c>
      <c r="L50" s="18">
        <v>4</v>
      </c>
      <c r="M50" s="18">
        <v>19</v>
      </c>
      <c r="N50" s="18">
        <v>4</v>
      </c>
      <c r="O50" s="18" t="str">
        <f>IF(Φύλλο1!AK159=0,0,IF(Φύλλο1!AK159=1,"ΑΙΓΙΑΛΕΙΑΣ",IF(Φύλλο1!AK159=2,"ΔΥΤΙΚΗΣ ΑΧΑΪΑΣ",IF(Φύλλο1!AK159=3,"ΕΡΥΜΑΝΘΟΥ",IF(Φύλλο1!AK159=4,"ΚΑΛΑΒΡΥΤΩΝ",IF(Φύλλο1!AK159=5,"ΠΑΤΡΕΩN",error))))))</f>
        <v>ΠΑΤΡΕΩN</v>
      </c>
      <c r="P50" s="18">
        <f>IF(Φύλλο1!AL159 = 0,0,10)</f>
        <v>0</v>
      </c>
      <c r="Q50" s="18">
        <f>IF(Φύλλο1!AL159=0,0,IF(Φύλλο1!AL159=1,"ΑΙΓΙΑΛΕΙΑΣ",IF(Φύλλο1!AL159=2,"ΔΥΤΙΚΗΣ ΑΧΑΪΑΣ",IF(Φύλλο1!AL159=3,"ΕΡΥΜΑΝΘΟΥ",IF(Φύλλο1!AL159=4,"ΚΑΛΑΒΡΥΤΩΝ",IF(Φύλλο1!AL159=5,"ΠΑΤΡΕΩN",error))))))</f>
        <v>0</v>
      </c>
      <c r="R50" s="18">
        <f>IF(Φύλλο1!G159 = 1,3,0)</f>
        <v>0</v>
      </c>
      <c r="S50" s="18">
        <f>IF(Φύλλο1!H159 = 1,2,0)</f>
        <v>0</v>
      </c>
      <c r="T50" s="18">
        <f>IF(Φύλλο1!I159=0,0,IF(Φύλλο1!I159=1,"ΑΙΓΙΑΛΕΙΑΣ",IF(Φύλλο1!I159=2,"ΔΥΤΙΚΗΣ ΑΧΑΪΑΣ",IF(Φύλλο1!I159=3,"ΕΡΥΜΑΝΘΟΥ",IF(Φύλλο1!I159=4,"ΚΑΛΑΒΡΥΤΩΝ",IF(Φύλλο1!I159=5,"ΠΑΤΡΕΩN",error))))))</f>
        <v>0</v>
      </c>
      <c r="U50" s="18">
        <f>IF(Φύλλο1!B159=1,5,IF(Φύλλο1!B159=2,20,IF(Φύλλο1!B159=3,30,0)))</f>
        <v>0</v>
      </c>
      <c r="V50" s="18">
        <f>IF(Φύλλο1!C159=1,1,IF(Φύλλο1!C159=2,3,0))</f>
        <v>0</v>
      </c>
      <c r="W50" s="18">
        <f>IF(Φύλλο1!D159=0,0,IF(Φύλλο1!D159=1,"ΑΙΓΙΑΛΕΙΑΣ",IF(Φύλλο1!D159=2,"ΔΥΤΙΚΗΣ ΑΧΑΪΑΣ",IF(Φύλλο1!D159=3,"ΕΡΥΜΑΝΘΟΥ",IF(Φύλλο1!D159=4,"ΚΑΛΑΒΡΥΤΩΝ",IF(Φύλλο1!D159=5,"ΠΑΤΡΕΩN",error))))))</f>
        <v>0</v>
      </c>
      <c r="X50" s="18">
        <f>IF(Φύλλο1!E159=1,5,0)</f>
        <v>0</v>
      </c>
      <c r="Y50" s="18">
        <f>IF(Φύλλο1!F159=0,0,IF(Φύλλο1!F159=1,"ΑΙΓΙΑΛΕΙΑΣ",IF(Φύλλο1!F159=2,"ΔΥΤΙΚΗΣ ΑΧΑΪΑΣ",IF(Φύλλο1!F159=3,"ΕΡΥΜΑΝΘΟΥ",IF(Φύλλο1!F159=4,"ΚΑΛΑΒΡΥΤΩΝ",IF(Φύλλο1!F159=5,"ΠΑΤΡΕΩN",error))))))</f>
        <v>0</v>
      </c>
      <c r="Z50" s="19">
        <f>K50+L50+M50</f>
        <v>39.375</v>
      </c>
      <c r="AA50" s="18">
        <f>Z50 + IF(O50="ΠΑΤΡΕΩN",4,0) + IF(Q50="ΠΑΤΡΕΩN",10,0) + IF(T50="ΠΑΤΡΕΩN",S50,0) + IF(W50="ΠΑΤΡΕΩN",V50,0) + IF(Y50="ΠΑΤΡΕΩN",X50,0)</f>
        <v>43.375</v>
      </c>
      <c r="AB50" s="18">
        <f>Z50 + IF(O50="ΑΙΓΙΑΛΕΙΑΣ",4,0) + IF(Q50="ΑΙΓΙΑΛΕΙΑΣ",10,0) + IF(T50="ΑΙΓΙΑΛΕΙΑΣ",S50,0) + IF(W50="ΑΙΓΙΑΛΕΙΑΣ",V50,0) + IF(Y50="ΑΙΓΙΑΛΕΙΑΣ",X50,0)</f>
        <v>39.375</v>
      </c>
      <c r="AC50" s="18">
        <f>Z50 + IF(O50="ΔΥΤΙΚΗΣ ΑΧΑΪΑΣ",4,0) + IF(Q50="ΔΥΤΙΚΗΣ ΑΧΑΪΑΣ",10,0) + IF(T50="ΔΥΤΙΚΗΣ ΑΧΑΪΑΣ",S50,0) + IF(W50="ΔΥΤΙΚΗΣ ΑΧΑΪΑΣ",V50,0) + IF(Y50="ΔΥΤΙΚΗΣ ΑΧΑΪΑΣ",X50,0)</f>
        <v>39.375</v>
      </c>
      <c r="AD50" s="18">
        <f>Z50 + IF(O50="ΕΡΥΜΑΝΘΟΥ",4,0) + IF(Q50="ΕΡΥΜΑΝΘΟΥ",10,0) + IF(T50="ΕΡΥΜΑΝΘΟΥ",S50,0) + IF(W50="ΕΡΥΜΑΝΘΟΥ",V50,0) + IF(Y50="ΕΡΥΜΑΝΘΟΥ",X50,0)</f>
        <v>39.375</v>
      </c>
      <c r="AE50" s="18">
        <f>Z50 + IF(O50="ΚΑΛΑΒΡΥΤΩΝ",4,0) + IF(Q50="ΚΑΛΑΒΡΥΤΩΝ",10,0) + IF(T50="ΚΑΛΑΒΡΥΤΩΝ",S50,0) + IF(W50="ΚΑΛΑΒΡΥΤΩΝ",V50,0) + IF(Y50="ΚΑΛΑΒΡΥΤΩΝ",X50,0)</f>
        <v>39.375</v>
      </c>
      <c r="AF50" s="18" t="str">
        <f>IF(Φύλλο1!AN159=1,"ΝΑΙ","ΌΧΙ")</f>
        <v>ΌΧΙ</v>
      </c>
      <c r="AG50" s="20" t="s">
        <v>1311</v>
      </c>
      <c r="AH50" s="25"/>
      <c r="AI50" s="46">
        <v>24</v>
      </c>
      <c r="AJ50" s="47">
        <v>1</v>
      </c>
      <c r="AK50" s="47">
        <v>24.083333329999999</v>
      </c>
      <c r="AL50" s="41">
        <f>ROUNDUP((IF(AK50&gt;20,(AK50-20)*2+10+15,(IF(AK50&gt;10,(AK50-10)*1.5+10,AK50*1)))),3)</f>
        <v>33.166999999999994</v>
      </c>
      <c r="AM50" s="28"/>
      <c r="AN50" s="42" t="s">
        <v>1349</v>
      </c>
    </row>
    <row r="51" spans="1:40" s="12" customFormat="1">
      <c r="A51" s="44">
        <v>15</v>
      </c>
      <c r="B51" s="18" t="str">
        <f>Φύλλο1!BE167</f>
        <v>ΤΣΙΛΙΚΑ</v>
      </c>
      <c r="C51" s="18" t="str">
        <f>Φύλλο1!BD167</f>
        <v>ΒΑΣΙΛΕΙΑ</v>
      </c>
      <c r="D51" s="18" t="str">
        <f>Φύλλο1!BF167</f>
        <v>ΙΩΑΝΝΗΣ</v>
      </c>
      <c r="E51" s="18" t="str">
        <f>Φύλλο1!BG167</f>
        <v>1/ΘΕΣΙΟ ΟΛΟΗΜΕΡΟ ΝΗΠΙΑΓΩΓΕΙΟ ΔΑΦΝΗΣ</v>
      </c>
      <c r="F51" s="18">
        <f>Φύλλο1!BC167</f>
        <v>622891</v>
      </c>
      <c r="G51" s="18" t="str">
        <f>Φύλλο1!BK167</f>
        <v>ΠΕ60</v>
      </c>
      <c r="H51" s="18">
        <f>Φύλλο1!BH167</f>
        <v>10</v>
      </c>
      <c r="I51" s="18">
        <f>Φύλλο1!BI167</f>
        <v>0</v>
      </c>
      <c r="J51" s="18">
        <f>Φύλλο1!BJ167</f>
        <v>14</v>
      </c>
      <c r="K51" s="18">
        <f>IF(H51&lt;=10,H51+TRUNC((IF(J51&gt;15,(I51+1)/12,I51/12)),3),(IF(AND((H51&gt;10),(H51&lt;=20)),10+(H51-10)*1.5+TRUNC((1.5*(IF(J51&gt;15,(I51+1)/12,I51/12))),3),25+(H51-20)*2+TRUNC((2*(IF(J51&gt;15,(I51+1)/12,I51/12))),3))))</f>
        <v>10</v>
      </c>
      <c r="L51" s="18">
        <f>IF(Φύλλο1!AH167=0,0,IF(Φύλλο1!AH167=1,4,IF(Φύλλο1!AH167=2,4,IF(Φύλλο1!AH167=3,4,IF(Φύλλο1!AH167=4,12,IF(Φύλλο1!AH167=5,6,"error"))))))</f>
        <v>4</v>
      </c>
      <c r="M51" s="18">
        <f>IF(Φύλλο1!AI167=0,0,IF(Φύλλο1!AI167=1,5,IF(Φύλλο1!AI167=2,11,IF(Φύλλο1!AI167=3,19,IF(Φύλλο1!AI167=4,29,19+(Φύλλο1!AI167-3)*10)))))</f>
        <v>29</v>
      </c>
      <c r="N51" s="18">
        <f>IF(Φύλλο1!AK167 = 0,0,4)</f>
        <v>4</v>
      </c>
      <c r="O51" s="18" t="str">
        <f>IF(Φύλλο1!AK167=0,0,IF(Φύλλο1!AK167=1,"ΑΙΓΙΑΛΕΙΑΣ",IF(Φύλλο1!AK167=2,"ΔΥΤΙΚΗΣ ΑΧΑΪΑΣ",IF(Φύλλο1!AK167=3,"ΕΡΥΜΑΝΘΟΥ",IF(Φύλλο1!AK167=4,"ΚΑΛΑΒΡΥΤΩΝ",IF(Φύλλο1!AK167=5,"ΠΑΤΡΕΩN",error))))))</f>
        <v>ΑΙΓΙΑΛΕΙΑΣ</v>
      </c>
      <c r="P51" s="18">
        <f>IF(Φύλλο1!AL167 = 0,0,10)</f>
        <v>10</v>
      </c>
      <c r="Q51" s="18" t="str">
        <f>IF(Φύλλο1!AL167=0,0,IF(Φύλλο1!AL167=1,"ΑΙΓΙΑΛΕΙΑΣ",IF(Φύλλο1!AL167=2,"ΔΥΤΙΚΗΣ ΑΧΑΪΑΣ",IF(Φύλλο1!AL167=3,"ΕΡΥΜΑΝΘΟΥ",IF(Φύλλο1!AL167=4,"ΚΑΛΑΒΡΥΤΩΝ",IF(Φύλλο1!AL167=5,"ΠΑΤΡΕΩN",error))))))</f>
        <v>ΑΙΓΙΑΛΕΙΑΣ</v>
      </c>
      <c r="R51" s="18">
        <f>IF(Φύλλο1!G167 = 1,3,0)</f>
        <v>0</v>
      </c>
      <c r="S51" s="18">
        <f>IF(Φύλλο1!H167 = 1,2,0)</f>
        <v>0</v>
      </c>
      <c r="T51" s="18">
        <f>IF(Φύλλο1!I167=0,0,IF(Φύλλο1!I167=1,"ΑΙΓΙΑΛΕΙΑΣ",IF(Φύλλο1!I167=2,"ΔΥΤΙΚΗΣ ΑΧΑΪΑΣ",IF(Φύλλο1!I167=3,"ΕΡΥΜΑΝΘΟΥ",IF(Φύλλο1!I167=4,"ΚΑΛΑΒΡΥΤΩΝ",IF(Φύλλο1!I167=5,"ΠΑΤΡΕΩN",error))))))</f>
        <v>0</v>
      </c>
      <c r="U51" s="18">
        <f>IF(Φύλλο1!B167=1,5,IF(Φύλλο1!B167=2,20,IF(Φύλλο1!B167=3,30,0)))</f>
        <v>0</v>
      </c>
      <c r="V51" s="18">
        <f>IF(Φύλλο1!C167=1,1,IF(Φύλλο1!C167=2,3,0))</f>
        <v>0</v>
      </c>
      <c r="W51" s="18">
        <f>IF(Φύλλο1!D167=0,0,IF(Φύλλο1!D167=1,"ΑΙΓΙΑΛΕΙΑΣ",IF(Φύλλο1!D167=2,"ΔΥΤΙΚΗΣ ΑΧΑΪΑΣ",IF(Φύλλο1!D167=3,"ΕΡΥΜΑΝΘΟΥ",IF(Φύλλο1!D167=4,"ΚΑΛΑΒΡΥΤΩΝ",IF(Φύλλο1!D167=5,"ΠΑΤΡΕΩN",error))))))</f>
        <v>0</v>
      </c>
      <c r="X51" s="18">
        <f>IF(Φύλλο1!E167=1,5,0)</f>
        <v>0</v>
      </c>
      <c r="Y51" s="18">
        <f>IF(Φύλλο1!F167=0,0,IF(Φύλλο1!F167=1,"ΑΙΓΙΑΛΕΙΑΣ",IF(Φύλλο1!F167=2,"ΔΥΤΙΚΗΣ ΑΧΑΪΑΣ",IF(Φύλλο1!F167=3,"ΕΡΥΜΑΝΘΟΥ",IF(Φύλλο1!F167=4,"ΚΑΛΑΒΡΥΤΩΝ",IF(Φύλλο1!F167=5,"ΠΑΤΡΕΩN",error))))))</f>
        <v>0</v>
      </c>
      <c r="Z51" s="19">
        <f>AL51+L51+M51+R51+U51</f>
        <v>43</v>
      </c>
      <c r="AA51" s="18">
        <f>Z51 + IF(O51="ΠΑΤΡΕΩN",4,0) + IF(Q51="ΠΑΤΡΕΩN",10,0) + IF(T51="ΠΑΤΡΕΩN",S51,0) + IF(W51="ΠΑΤΡΕΩN",V51,0) + IF(Y51="ΠΑΤΡΕΩN",X51,0)</f>
        <v>43</v>
      </c>
      <c r="AB51" s="18">
        <f>Z51 + IF(O51="ΑΙΓΙΑΛΕΙΑΣ",4,0) + IF(Q51="ΑΙΓΙΑΛΕΙΑΣ",10,0) + IF(T51="ΑΙΓΙΑΛΕΙΑΣ",S51,0) + IF(W51="ΑΙΓΙΑΛΕΙΑΣ",V51,0) + IF(Y51="ΑΙΓΙΑΛΕΙΑΣ",X51,0)</f>
        <v>57</v>
      </c>
      <c r="AC51" s="18">
        <f>Z51 + IF(O51="ΔΥΤΙΚΗΣ ΑΧΑΪΑΣ",4,0) + IF(Q51="ΔΥΤΙΚΗΣ ΑΧΑΪΑΣ",10,0) + IF(T51="ΔΥΤΙΚΗΣ ΑΧΑΪΑΣ",S51,0) + IF(W51="ΔΥΤΙΚΗΣ ΑΧΑΪΑΣ",V51,0) + IF(Y51="ΔΥΤΙΚΗΣ ΑΧΑΪΑΣ",X51,0)</f>
        <v>43</v>
      </c>
      <c r="AD51" s="18">
        <f>Z51 + IF(O51="ΕΡΥΜΑΝΘΟΥ",4,0) + IF(Q51="ΕΡΥΜΑΝΘΟΥ",10,0) + IF(T51="ΕΡΥΜΑΝΘΟΥ",S51,0) + IF(W51="ΕΡΥΜΑΝΘΟΥ",V51,0) + IF(Y51="ΕΡΥΜΑΝΘΟΥ",X51,0)</f>
        <v>43</v>
      </c>
      <c r="AE51" s="18">
        <f>Z51 + IF(O51="ΚΑΛΑΒΡΥΤΩΝ",4,0) + IF(Q51="ΚΑΛΑΒΡΥΤΩΝ",10,0) + IF(T51="ΚΑΛΑΒΡΥΤΩΝ",S51,0) + IF(W51="ΚΑΛΑΒΡΥΤΩΝ",V51,0) + IF(Y51="ΚΑΛΑΒΡΥΤΩΝ",X51,0)</f>
        <v>43</v>
      </c>
      <c r="AF51" s="18" t="str">
        <f>IF(Φύλλο1!AN167=1,"ΝΑΙ","ΌΧΙ")</f>
        <v>ΌΧΙ</v>
      </c>
      <c r="AG51" s="20" t="s">
        <v>1312</v>
      </c>
      <c r="AH51" s="25"/>
      <c r="AI51" s="27">
        <f>H51</f>
        <v>10</v>
      </c>
      <c r="AJ51" s="41">
        <f>IF(J51&gt;14,I51+1,I51)</f>
        <v>0</v>
      </c>
      <c r="AK51" s="41">
        <f>AI51+AJ51/12</f>
        <v>10</v>
      </c>
      <c r="AL51" s="41">
        <f>ROUNDUP((IF(AK51&gt;20,(AK51-20)*2+10+15,(IF(AK51&gt;10,(AK51-10)*1.5+10,AK51*1)))),3)</f>
        <v>10</v>
      </c>
      <c r="AM51" s="28"/>
      <c r="AN51" s="42" t="s">
        <v>1349</v>
      </c>
    </row>
    <row r="52" spans="1:40" s="12" customFormat="1">
      <c r="A52" s="44">
        <v>27</v>
      </c>
      <c r="B52" s="18" t="str">
        <f>Φύλλο1!BE310</f>
        <v>ΠΑΠΑΘΕΟΔΩΡΟΥ</v>
      </c>
      <c r="C52" s="18" t="str">
        <f>Φύλλο1!BD310</f>
        <v>ΕΛΕΝΗ</v>
      </c>
      <c r="D52" s="18" t="str">
        <f>Φύλλο1!BF310</f>
        <v>ΖΩΗΣ</v>
      </c>
      <c r="E52" s="18" t="str">
        <f>Φύλλο1!BG310</f>
        <v>ΝΗΠΙΑΓΩΓΕΙΟ ΛΑΠΠΑ</v>
      </c>
      <c r="F52" s="18">
        <f>Φύλλο1!BC310</f>
        <v>608928</v>
      </c>
      <c r="G52" s="18" t="str">
        <f>Φύλλο1!BK310</f>
        <v>ΠΕ60</v>
      </c>
      <c r="H52" s="18">
        <f>Φύλλο1!BH310</f>
        <v>14</v>
      </c>
      <c r="I52" s="18">
        <f>Φύλλο1!BI310</f>
        <v>0</v>
      </c>
      <c r="J52" s="18">
        <f>Φύλλο1!BJ310</f>
        <v>0</v>
      </c>
      <c r="K52" s="18">
        <f>IF(H52&lt;=10,H52+TRUNC((IF(J52&gt;15,(I52+1)/12,I52/12)),3),(IF(AND((H52&gt;10),(H52&lt;=20)),10+(H52-10)*1.5+TRUNC((1.5*(IF(J52&gt;15,(I52+1)/12,I52/12))),3),25+(H52-20)*2+TRUNC((2*(IF(J52&gt;15,(I52+1)/12,I52/12))),3))))</f>
        <v>16</v>
      </c>
      <c r="L52" s="18">
        <f>IF(Φύλλο1!AH310=0,0,IF(Φύλλο1!AH310=1,4,IF(Φύλλο1!AH310=2,4,IF(Φύλλο1!AH310=3,4,IF(Φύλλο1!AH310=4,12,IF(Φύλλο1!AH310=5,6,"error"))))))</f>
        <v>4</v>
      </c>
      <c r="M52" s="18">
        <f>IF(Φύλλο1!AI310=0,0,IF(Φύλλο1!AI310=1,5,IF(Φύλλο1!AI310=2,11,IF(Φύλλο1!AI310=3,19,IF(Φύλλο1!AI310=4,29,19+(Φύλλο1!AI310-3)*10)))))</f>
        <v>19</v>
      </c>
      <c r="N52" s="18">
        <f>IF(Φύλλο1!AK310 = 0,0,4)</f>
        <v>4</v>
      </c>
      <c r="O52" s="18" t="str">
        <f>IF(Φύλλο1!AK310=0,0,IF(Φύλλο1!AK310=1,"ΑΙΓΙΑΛΕΙΑΣ",IF(Φύλλο1!AK310=2,"ΔΥΤΙΚΗΣ ΑΧΑΪΑΣ",IF(Φύλλο1!AK310=3,"ΕΡΥΜΑΝΘΟΥ",IF(Φύλλο1!AK310=4,"ΚΑΛΑΒΡΥΤΩΝ",IF(Φύλλο1!AK310=5,"ΠΑΤΡΕΩN",error))))))</f>
        <v>ΠΑΤΡΕΩN</v>
      </c>
      <c r="P52" s="18">
        <f>IF(Φύλλο1!AL310 = 0,0,10)</f>
        <v>0</v>
      </c>
      <c r="Q52" s="18">
        <f>IF(Φύλλο1!AL310=0,0,IF(Φύλλο1!AL310=1,"ΑΙΓΙΑΛΕΙΑΣ",IF(Φύλλο1!AL310=2,"ΔΥΤΙΚΗΣ ΑΧΑΪΑΣ",IF(Φύλλο1!AL310=3,"ΕΡΥΜΑΝΘΟΥ",IF(Φύλλο1!AL310=4,"ΚΑΛΑΒΡΥΤΩΝ",IF(Φύλλο1!AL310=5,"ΠΑΤΡΕΩN",error))))))</f>
        <v>0</v>
      </c>
      <c r="R52" s="18">
        <f>IF(Φύλλο1!G310 = 1,3,0)</f>
        <v>0</v>
      </c>
      <c r="S52" s="18">
        <f>IF(Φύλλο1!H310 = 1,2,0)</f>
        <v>0</v>
      </c>
      <c r="T52" s="18">
        <f>IF(Φύλλο1!I310=0,0,IF(Φύλλο1!I310=1,"ΑΙΓΙΑΛΕΙΑΣ",IF(Φύλλο1!I310=2,"ΔΥΤΙΚΗΣ ΑΧΑΪΑΣ",IF(Φύλλο1!I310=3,"ΕΡΥΜΑΝΘΟΥ",IF(Φύλλο1!I310=4,"ΚΑΛΑΒΡΥΤΩΝ",IF(Φύλλο1!I310=5,"ΠΑΤΡΕΩN",error))))))</f>
        <v>0</v>
      </c>
      <c r="U52" s="18">
        <f>IF(Φύλλο1!B310=1,5,IF(Φύλλο1!B310=2,20,IF(Φύλλο1!B310=3,30,0)))</f>
        <v>0</v>
      </c>
      <c r="V52" s="18">
        <f>IF(Φύλλο1!C310=1,1,IF(Φύλλο1!C310=2,3,0))</f>
        <v>0</v>
      </c>
      <c r="W52" s="18">
        <f>IF(Φύλλο1!D310=0,0,IF(Φύλλο1!D310=1,"ΑΙΓΙΑΛΕΙΑΣ",IF(Φύλλο1!D310=2,"ΔΥΤΙΚΗΣ ΑΧΑΪΑΣ",IF(Φύλλο1!D310=3,"ΕΡΥΜΑΝΘΟΥ",IF(Φύλλο1!D310=4,"ΚΑΛΑΒΡΥΤΩΝ",IF(Φύλλο1!D310=5,"ΠΑΤΡΕΩN",error))))))</f>
        <v>0</v>
      </c>
      <c r="X52" s="18">
        <f>IF(Φύλλο1!E310=1,5,0)</f>
        <v>0</v>
      </c>
      <c r="Y52" s="18">
        <f>IF(Φύλλο1!F310=0,0,IF(Φύλλο1!F310=1,"ΑΙΓΙΑΛΕΙΑΣ",IF(Φύλλο1!F310=2,"ΔΥΤΙΚΗΣ ΑΧΑΪΑΣ",IF(Φύλλο1!F310=3,"ΕΡΥΜΑΝΘΟΥ",IF(Φύλλο1!F310=4,"ΚΑΛΑΒΡΥΤΩΝ",IF(Φύλλο1!F310=5,"ΠΑΤΡΕΩN",error))))))</f>
        <v>0</v>
      </c>
      <c r="Z52" s="19">
        <f>AL52+L52+M52+R52+U52</f>
        <v>39</v>
      </c>
      <c r="AA52" s="18">
        <f>Z52 + IF(O52="ΠΑΤΡΕΩN",4,0) + IF(Q52="ΠΑΤΡΕΩN",10,0) + IF(T52="ΠΑΤΡΕΩN",S52,0) + IF(W52="ΠΑΤΡΕΩN",V52,0) + IF(Y52="ΠΑΤΡΕΩN",X52,0)</f>
        <v>43</v>
      </c>
      <c r="AB52" s="18">
        <f>Z52 + IF(O52="ΑΙΓΙΑΛΕΙΑΣ",4,0) + IF(Q52="ΑΙΓΙΑΛΕΙΑΣ",10,0) + IF(T52="ΑΙΓΙΑΛΕΙΑΣ",S52,0) + IF(W52="ΑΙΓΙΑΛΕΙΑΣ",V52,0) + IF(Y52="ΑΙΓΙΑΛΕΙΑΣ",X52,0)</f>
        <v>39</v>
      </c>
      <c r="AC52" s="18">
        <f>Z52 + IF(O52="ΔΥΤΙΚΗΣ ΑΧΑΪΑΣ",4,0) + IF(Q52="ΔΥΤΙΚΗΣ ΑΧΑΪΑΣ",10,0) + IF(T52="ΔΥΤΙΚΗΣ ΑΧΑΪΑΣ",S52,0) + IF(W52="ΔΥΤΙΚΗΣ ΑΧΑΪΑΣ",V52,0) + IF(Y52="ΔΥΤΙΚΗΣ ΑΧΑΪΑΣ",X52,0)</f>
        <v>39</v>
      </c>
      <c r="AD52" s="18">
        <f>Z52 + IF(O52="ΕΡΥΜΑΝΘΟΥ",4,0) + IF(Q52="ΕΡΥΜΑΝΘΟΥ",10,0) + IF(T52="ΕΡΥΜΑΝΘΟΥ",S52,0) + IF(W52="ΕΡΥΜΑΝΘΟΥ",V52,0) + IF(Y52="ΕΡΥΜΑΝΘΟΥ",X52,0)</f>
        <v>39</v>
      </c>
      <c r="AE52" s="18">
        <f>Z52 + IF(O52="ΚΑΛΑΒΡΥΤΩΝ",4,0) + IF(Q52="ΚΑΛΑΒΡΥΤΩΝ",10,0) + IF(T52="ΚΑΛΑΒΡΥΤΩΝ",S52,0) + IF(W52="ΚΑΛΑΒΡΥΤΩΝ",V52,0) + IF(Y52="ΚΑΛΑΒΡΥΤΩΝ",X52,0)</f>
        <v>39</v>
      </c>
      <c r="AF52" s="18" t="str">
        <f>IF(Φύλλο1!AN310=1,"ΝΑΙ","ΌΧΙ")</f>
        <v>ΌΧΙ</v>
      </c>
      <c r="AG52" s="40" t="s">
        <v>1313</v>
      </c>
      <c r="AH52" s="43"/>
      <c r="AI52" s="27">
        <f>H52</f>
        <v>14</v>
      </c>
      <c r="AJ52" s="41">
        <f>IF(J52&gt;14,I52+1,I52)</f>
        <v>0</v>
      </c>
      <c r="AK52" s="41">
        <f>AI52+AJ52/12</f>
        <v>14</v>
      </c>
      <c r="AL52" s="41">
        <f>ROUNDUP((IF(AK52&gt;20,(AK52-20)*2+10+15,(IF(AK52&gt;10,(AK52-10)*1.5+10,AK52*1)))),3)</f>
        <v>16</v>
      </c>
      <c r="AM52" s="28"/>
      <c r="AN52" s="42" t="s">
        <v>1349</v>
      </c>
    </row>
    <row r="53" spans="1:40" s="12" customFormat="1">
      <c r="A53" s="39">
        <v>79</v>
      </c>
      <c r="B53" s="18" t="str">
        <f>Φύλλο1!BE137</f>
        <v>ΣΚΟΡΔΑ</v>
      </c>
      <c r="C53" s="18" t="str">
        <f>Φύλλο1!BD137</f>
        <v>ΣΩΤΗΡΙΑ</v>
      </c>
      <c r="D53" s="18" t="str">
        <f>Φύλλο1!BF137</f>
        <v>ΧΑΡΑΛΑΜΠΟΣ</v>
      </c>
      <c r="E53" s="18" t="str">
        <f>Φύλλο1!BG137</f>
        <v>ΣΤΗ ΔΙΑΘΕΣΗ ΤΟΥ ΠΥΣΠΕ</v>
      </c>
      <c r="F53" s="18">
        <f>Φύλλο1!BC137</f>
        <v>619632</v>
      </c>
      <c r="G53" s="18" t="str">
        <f>Φύλλο1!BK137</f>
        <v>ΠΕ60</v>
      </c>
      <c r="H53" s="18">
        <f>Φύλλο1!BH137</f>
        <v>12</v>
      </c>
      <c r="I53" s="18">
        <f>Φύλλο1!BI137</f>
        <v>5</v>
      </c>
      <c r="J53" s="18">
        <f>Φύλλο1!BJ137</f>
        <v>25</v>
      </c>
      <c r="K53" s="18">
        <f>IF(H53&lt;=10,H53+TRUNC((IF(J53&gt;15,(I53+1)/12,I53/12)),3),(IF(AND((H53&gt;10),(H53&lt;=20)),10+(H53-10)*1.5+TRUNC((1.5*(IF(J53&gt;15,(I53+1)/12,I53/12))),3),25+(H53-20)*2+TRUNC((2*(IF(J53&gt;15,(I53+1)/12,I53/12))),3))))</f>
        <v>13.75</v>
      </c>
      <c r="L53" s="18">
        <f>IF(Φύλλο1!AH137=0,0,IF(Φύλλο1!AH137=1,4,IF(Φύλλο1!AH137=2,4,IF(Φύλλο1!AH137=3,4,IF(Φύλλο1!AH137=4,12,IF(Φύλλο1!AH137=5,6,"error"))))))</f>
        <v>4</v>
      </c>
      <c r="M53" s="18">
        <f>IF(Φύλλο1!AI137=0,0,IF(Φύλλο1!AI137=1,5,IF(Φύλλο1!AI137=2,11,IF(Φύλλο1!AI137=3,19,IF(Φύλλο1!AI137=4,29,19+(Φύλλο1!AI137-3)*10)))))</f>
        <v>11</v>
      </c>
      <c r="N53" s="18">
        <f>IF(Φύλλο1!AK137 = 0,0,4)</f>
        <v>4</v>
      </c>
      <c r="O53" s="18" t="str">
        <f>IF(Φύλλο1!AK137=0,0,IF(Φύλλο1!AK137=1,"ΑΙΓΙΑΛΕΙΑΣ",IF(Φύλλο1!AK137=2,"ΔΥΤΙΚΗΣ ΑΧΑΪΑΣ",IF(Φύλλο1!AK137=3,"ΕΡΥΜΑΝΘΟΥ",IF(Φύλλο1!AK137=4,"ΚΑΛΑΒΡΥΤΩΝ",IF(Φύλλο1!AK137=5,"ΠΑΤΡΕΩN",error))))))</f>
        <v>ΠΑΤΡΕΩN</v>
      </c>
      <c r="P53" s="18">
        <f>IF(Φύλλο1!AL137 = 0,0,10)</f>
        <v>10</v>
      </c>
      <c r="Q53" s="18" t="str">
        <f>IF(Φύλλο1!AL137=0,0,IF(Φύλλο1!AL137=1,"ΑΙΓΙΑΛΕΙΑΣ",IF(Φύλλο1!AL137=2,"ΔΥΤΙΚΗΣ ΑΧΑΪΑΣ",IF(Φύλλο1!AL137=3,"ΕΡΥΜΑΝΘΟΥ",IF(Φύλλο1!AL137=4,"ΚΑΛΑΒΡΥΤΩΝ",IF(Φύλλο1!AL137=5,"ΠΑΤΡΕΩN",error))))))</f>
        <v>ΠΑΤΡΕΩN</v>
      </c>
      <c r="R53" s="18">
        <f>IF(Φύλλο1!G137 = 1,3,0)</f>
        <v>0</v>
      </c>
      <c r="S53" s="18">
        <f>IF(Φύλλο1!H137 = 1,2,0)</f>
        <v>0</v>
      </c>
      <c r="T53" s="18">
        <f>IF(Φύλλο1!I137=0,0,IF(Φύλλο1!I137=1,"ΑΙΓΙΑΛΕΙΑΣ",IF(Φύλλο1!I137=2,"ΔΥΤΙΚΗΣ ΑΧΑΪΑΣ",IF(Φύλλο1!I137=3,"ΕΡΥΜΑΝΘΟΥ",IF(Φύλλο1!I137=4,"ΚΑΛΑΒΡΥΤΩΝ",IF(Φύλλο1!I137=5,"ΠΑΤΡΕΩN",error))))))</f>
        <v>0</v>
      </c>
      <c r="U53" s="18">
        <f>IF(Φύλλο1!B137=1,5,IF(Φύλλο1!B137=2,20,IF(Φύλλο1!B137=3,30,0)))</f>
        <v>0</v>
      </c>
      <c r="V53" s="18">
        <f>IF(Φύλλο1!C137=1,1,IF(Φύλλο1!C137=2,3,0))</f>
        <v>0</v>
      </c>
      <c r="W53" s="18">
        <f>IF(Φύλλο1!D137=0,0,IF(Φύλλο1!D137=1,"ΑΙΓΙΑΛΕΙΑΣ",IF(Φύλλο1!D137=2,"ΔΥΤΙΚΗΣ ΑΧΑΪΑΣ",IF(Φύλλο1!D137=3,"ΕΡΥΜΑΝΘΟΥ",IF(Φύλλο1!D137=4,"ΚΑΛΑΒΡΥΤΩΝ",IF(Φύλλο1!D137=5,"ΠΑΤΡΕΩN",error))))))</f>
        <v>0</v>
      </c>
      <c r="X53" s="18">
        <f>IF(Φύλλο1!E137=1,5,0)</f>
        <v>0</v>
      </c>
      <c r="Y53" s="18">
        <f>IF(Φύλλο1!F137=0,0,IF(Φύλλο1!F137=1,"ΑΙΓΙΑΛΕΙΑΣ",IF(Φύλλο1!F137=2,"ΔΥΤΙΚΗΣ ΑΧΑΪΑΣ",IF(Φύλλο1!F137=3,"ΕΡΥΜΑΝΘΟΥ",IF(Φύλλο1!F137=4,"ΚΑΛΑΒΡΥΤΩΝ",IF(Φύλλο1!F137=5,"ΠΑΤΡΕΩN",error))))))</f>
        <v>0</v>
      </c>
      <c r="Z53" s="19">
        <f>AL53+L53+M53+R53+U53</f>
        <v>28.75</v>
      </c>
      <c r="AA53" s="18">
        <f>Z53 + IF(O53="ΠΑΤΡΕΩN",4,0) + IF(Q53="ΠΑΤΡΕΩN",10,0) + IF(T53="ΠΑΤΡΕΩN",S53,0) + IF(W53="ΠΑΤΡΕΩN",V53,0) + IF(Y53="ΠΑΤΡΕΩN",X53,0)</f>
        <v>42.75</v>
      </c>
      <c r="AB53" s="18">
        <f>Z53 + IF(O53="ΑΙΓΙΑΛΕΙΑΣ",4,0) + IF(Q53="ΑΙΓΙΑΛΕΙΑΣ",10,0) + IF(T53="ΑΙΓΙΑΛΕΙΑΣ",S53,0) + IF(W53="ΑΙΓΙΑΛΕΙΑΣ",V53,0) + IF(Y53="ΑΙΓΙΑΛΕΙΑΣ",X53,0)</f>
        <v>28.75</v>
      </c>
      <c r="AC53" s="18">
        <f>Z53 + IF(O53="ΔΥΤΙΚΗΣ ΑΧΑΪΑΣ",4,0) + IF(Q53="ΔΥΤΙΚΗΣ ΑΧΑΪΑΣ",10,0) + IF(T53="ΔΥΤΙΚΗΣ ΑΧΑΪΑΣ",S53,0) + IF(W53="ΔΥΤΙΚΗΣ ΑΧΑΪΑΣ",V53,0) + IF(Y53="ΔΥΤΙΚΗΣ ΑΧΑΪΑΣ",X53,0)</f>
        <v>28.75</v>
      </c>
      <c r="AD53" s="18">
        <f>Z53 + IF(O53="ΕΡΥΜΑΝΘΟΥ",4,0) + IF(Q53="ΕΡΥΜΑΝΘΟΥ",10,0) + IF(T53="ΕΡΥΜΑΝΘΟΥ",S53,0) + IF(W53="ΕΡΥΜΑΝΘΟΥ",V53,0) + IF(Y53="ΕΡΥΜΑΝΘΟΥ",X53,0)</f>
        <v>28.75</v>
      </c>
      <c r="AE53" s="18">
        <f>Z53 + IF(O53="ΚΑΛΑΒΡΥΤΩΝ",4,0) + IF(Q53="ΚΑΛΑΒΡΥΤΩΝ",10,0) + IF(T53="ΚΑΛΑΒΡΥΤΩΝ",S53,0) + IF(W53="ΚΑΛΑΒΡΥΤΩΝ",V53,0) + IF(Y53="ΚΑΛΑΒΡΥΤΩΝ",X53,0)</f>
        <v>28.75</v>
      </c>
      <c r="AF53" s="18" t="str">
        <f>IF(Φύλλο1!AN137=1,"ΝΑΙ","ΌΧΙ")</f>
        <v>ΌΧΙ</v>
      </c>
      <c r="AG53" s="40" t="s">
        <v>1285</v>
      </c>
      <c r="AH53" s="43"/>
      <c r="AI53" s="43">
        <f>H53</f>
        <v>12</v>
      </c>
      <c r="AJ53" s="61">
        <f>IF(J53&gt;14,I53+1,I53)</f>
        <v>6</v>
      </c>
      <c r="AK53" s="61">
        <f>AI53+AJ53/12</f>
        <v>12.5</v>
      </c>
      <c r="AL53" s="41">
        <f>ROUNDUP((IF(AK53&gt;20,(AK53-20)*2+10+15,(IF(AK53&gt;10,(AK53-10)*1.5+10,AK53*1)))),3)</f>
        <v>13.75</v>
      </c>
      <c r="AM53" s="28"/>
      <c r="AN53" s="42" t="s">
        <v>1349</v>
      </c>
    </row>
    <row r="54" spans="1:40" s="12" customFormat="1">
      <c r="A54" s="39">
        <v>80</v>
      </c>
      <c r="B54" s="18" t="str">
        <f>Φύλλο1!BE146</f>
        <v>ΚΟΚΚΙΝΗ</v>
      </c>
      <c r="C54" s="18" t="str">
        <f>Φύλλο1!BD146</f>
        <v>ΣΟΦΙΑ</v>
      </c>
      <c r="D54" s="18" t="str">
        <f>Φύλλο1!BF146</f>
        <v>ΑΘΑΝΑΣΙΟΣ</v>
      </c>
      <c r="E54" s="18" t="str">
        <f>Φύλλο1!BG146</f>
        <v>ΝΗΠΙΑΓΩΓΕΙΟ ΣΑΓΑΙΙΚΩΝ</v>
      </c>
      <c r="F54" s="18">
        <f>Φύλλο1!BC146</f>
        <v>622165</v>
      </c>
      <c r="G54" s="18" t="str">
        <f>Φύλλο1!BK146</f>
        <v>ΠΕ60</v>
      </c>
      <c r="H54" s="18">
        <f>Φύλλο1!BH146</f>
        <v>12</v>
      </c>
      <c r="I54" s="18">
        <f>Φύλλο1!BI146</f>
        <v>4</v>
      </c>
      <c r="J54" s="18">
        <f>Φύλλο1!BJ146</f>
        <v>7</v>
      </c>
      <c r="K54" s="18">
        <f>IF(H54&lt;=10,H54+TRUNC((IF(J54&gt;15,(I54+1)/12,I54/12)),3),(IF(AND((H54&gt;10),(H54&lt;=20)),10+(H54-10)*1.5+TRUNC((1.5*(IF(J54&gt;15,(I54+1)/12,I54/12))),3),25+(H54-20)*2+TRUNC((2*(IF(J54&gt;15,(I54+1)/12,I54/12))),3))))</f>
        <v>13.5</v>
      </c>
      <c r="L54" s="18">
        <f>IF(Φύλλο1!AH146=0,0,IF(Φύλλο1!AH146=1,4,IF(Φύλλο1!AH146=2,4,IF(Φύλλο1!AH146=3,4,IF(Φύλλο1!AH146=4,12,IF(Φύλλο1!AH146=5,6,"error"))))))</f>
        <v>4</v>
      </c>
      <c r="M54" s="18">
        <f>IF(Φύλλο1!AI146=0,0,IF(Φύλλο1!AI146=1,5,IF(Φύλλο1!AI146=2,11,IF(Φύλλο1!AI146=3,19,IF(Φύλλο1!AI146=4,29,19+(Φύλλο1!AI146-3)*10)))))</f>
        <v>11</v>
      </c>
      <c r="N54" s="18">
        <f>IF(Φύλλο1!AK146 = 0,0,4)</f>
        <v>4</v>
      </c>
      <c r="O54" s="18" t="str">
        <f>IF(Φύλλο1!AK146=0,0,IF(Φύλλο1!AK146=1,"ΑΙΓΙΑΛΕΙΑΣ",IF(Φύλλο1!AK146=2,"ΔΥΤΙΚΗΣ ΑΧΑΪΑΣ",IF(Φύλλο1!AK146=3,"ΕΡΥΜΑΝΘΟΥ",IF(Φύλλο1!AK146=4,"ΚΑΛΑΒΡΥΤΩΝ",IF(Φύλλο1!AK146=5,"ΠΑΤΡΕΩN",error))))))</f>
        <v>ΠΑΤΡΕΩN</v>
      </c>
      <c r="P54" s="18">
        <f>IF(Φύλλο1!AL146 = 0,0,10)</f>
        <v>10</v>
      </c>
      <c r="Q54" s="18" t="str">
        <f>IF(Φύλλο1!AL146=0,0,IF(Φύλλο1!AL146=1,"ΑΙΓΙΑΛΕΙΑΣ",IF(Φύλλο1!AL146=2,"ΔΥΤΙΚΗΣ ΑΧΑΪΑΣ",IF(Φύλλο1!AL146=3,"ΕΡΥΜΑΝΘΟΥ",IF(Φύλλο1!AL146=4,"ΚΑΛΑΒΡΥΤΩΝ",IF(Φύλλο1!AL146=5,"ΠΑΤΡΕΩN",error))))))</f>
        <v>ΠΑΤΡΕΩN</v>
      </c>
      <c r="R54" s="18">
        <f>IF(Φύλλο1!G146 = 1,3,0)</f>
        <v>0</v>
      </c>
      <c r="S54" s="18">
        <f>IF(Φύλλο1!H146 = 1,2,0)</f>
        <v>0</v>
      </c>
      <c r="T54" s="18">
        <f>IF(Φύλλο1!I146=0,0,IF(Φύλλο1!I146=1,"ΑΙΓΙΑΛΕΙΑΣ",IF(Φύλλο1!I146=2,"ΔΥΤΙΚΗΣ ΑΧΑΪΑΣ",IF(Φύλλο1!I146=3,"ΕΡΥΜΑΝΘΟΥ",IF(Φύλλο1!I146=4,"ΚΑΛΑΒΡΥΤΩΝ",IF(Φύλλο1!I146=5,"ΠΑΤΡΕΩN",error))))))</f>
        <v>0</v>
      </c>
      <c r="U54" s="18">
        <f>IF(Φύλλο1!B146=1,5,IF(Φύλλο1!B146=2,20,IF(Φύλλο1!B146=3,30,0)))</f>
        <v>0</v>
      </c>
      <c r="V54" s="18">
        <f>IF(Φύλλο1!C146=1,1,IF(Φύλλο1!C146=2,3,0))</f>
        <v>0</v>
      </c>
      <c r="W54" s="18">
        <f>IF(Φύλλο1!D146=0,0,IF(Φύλλο1!D146=1,"ΑΙΓΙΑΛΕΙΑΣ",IF(Φύλλο1!D146=2,"ΔΥΤΙΚΗΣ ΑΧΑΪΑΣ",IF(Φύλλο1!D146=3,"ΕΡΥΜΑΝΘΟΥ",IF(Φύλλο1!D146=4,"ΚΑΛΑΒΡΥΤΩΝ",IF(Φύλλο1!D146=5,"ΠΑΤΡΕΩN",error))))))</f>
        <v>0</v>
      </c>
      <c r="X54" s="18">
        <f>IF(Φύλλο1!E146=1,5,0)</f>
        <v>0</v>
      </c>
      <c r="Y54" s="18">
        <f>IF(Φύλλο1!F146=0,0,IF(Φύλλο1!F146=1,"ΑΙΓΙΑΛΕΙΑΣ",IF(Φύλλο1!F146=2,"ΔΥΤΙΚΗΣ ΑΧΑΪΑΣ",IF(Φύλλο1!F146=3,"ΕΡΥΜΑΝΘΟΥ",IF(Φύλλο1!F146=4,"ΚΑΛΑΒΡΥΤΩΝ",IF(Φύλλο1!F146=5,"ΠΑΤΡΕΩN",error))))))</f>
        <v>0</v>
      </c>
      <c r="Z54" s="19">
        <f>AL54+L54+M54+R54+U54</f>
        <v>28.5</v>
      </c>
      <c r="AA54" s="18">
        <f>Z54 + IF(O54="ΠΑΤΡΕΩN",4,0) + IF(Q54="ΠΑΤΡΕΩN",10,0) + IF(T54="ΠΑΤΡΕΩN",S54,0) + IF(W54="ΠΑΤΡΕΩN",V54,0) + IF(Y54="ΠΑΤΡΕΩN",X54,0)</f>
        <v>42.5</v>
      </c>
      <c r="AB54" s="18">
        <f>Z54 + IF(O54="ΑΙΓΙΑΛΕΙΑΣ",4,0) + IF(Q54="ΑΙΓΙΑΛΕΙΑΣ",10,0) + IF(T54="ΑΙΓΙΑΛΕΙΑΣ",S54,0) + IF(W54="ΑΙΓΙΑΛΕΙΑΣ",V54,0) + IF(Y54="ΑΙΓΙΑΛΕΙΑΣ",X54,0)</f>
        <v>28.5</v>
      </c>
      <c r="AC54" s="18">
        <f>Z54 + IF(O54="ΔΥΤΙΚΗΣ ΑΧΑΪΑΣ",4,0) + IF(Q54="ΔΥΤΙΚΗΣ ΑΧΑΪΑΣ",10,0) + IF(T54="ΔΥΤΙΚΗΣ ΑΧΑΪΑΣ",S54,0) + IF(W54="ΔΥΤΙΚΗΣ ΑΧΑΪΑΣ",V54,0) + IF(Y54="ΔΥΤΙΚΗΣ ΑΧΑΪΑΣ",X54,0)</f>
        <v>28.5</v>
      </c>
      <c r="AD54" s="18">
        <f>Z54 + IF(O54="ΕΡΥΜΑΝΘΟΥ",4,0) + IF(Q54="ΕΡΥΜΑΝΘΟΥ",10,0) + IF(T54="ΕΡΥΜΑΝΘΟΥ",S54,0) + IF(W54="ΕΡΥΜΑΝΘΟΥ",V54,0) + IF(Y54="ΕΡΥΜΑΝΘΟΥ",X54,0)</f>
        <v>28.5</v>
      </c>
      <c r="AE54" s="18">
        <f>Z54 + IF(O54="ΚΑΛΑΒΡΥΤΩΝ",4,0) + IF(Q54="ΚΑΛΑΒΡΥΤΩΝ",10,0) + IF(T54="ΚΑΛΑΒΡΥΤΩΝ",S54,0) + IF(W54="ΚΑΛΑΒΡΥΤΩΝ",V54,0) + IF(Y54="ΚΑΛΑΒΡΥΤΩΝ",X54,0)</f>
        <v>28.5</v>
      </c>
      <c r="AF54" s="18" t="str">
        <f>IF(Φύλλο1!AN146=1,"ΝΑΙ","ΌΧΙ")</f>
        <v>ΌΧΙ</v>
      </c>
      <c r="AG54" s="40" t="s">
        <v>1314</v>
      </c>
      <c r="AH54" s="43"/>
      <c r="AI54" s="27">
        <f>H54</f>
        <v>12</v>
      </c>
      <c r="AJ54" s="41">
        <f>IF(J54&gt;14,I54+1,I54)</f>
        <v>4</v>
      </c>
      <c r="AK54" s="41">
        <f>AI54+AJ54/12</f>
        <v>12.333333333333334</v>
      </c>
      <c r="AL54" s="41">
        <f>ROUNDUP((IF(AK54&gt;20,(AK54-20)*2+10+15,(IF(AK54&gt;10,(AK54-10)*1.5+10,AK54*1)))),3)</f>
        <v>13.5</v>
      </c>
      <c r="AM54" s="28"/>
      <c r="AN54" s="42" t="s">
        <v>1349</v>
      </c>
    </row>
    <row r="55" spans="1:40" s="12" customFormat="1">
      <c r="A55" s="39">
        <v>29</v>
      </c>
      <c r="B55" s="18" t="str">
        <f>Φύλλο1!BE245</f>
        <v>ΝΤΟΥΒΑΛΗ</v>
      </c>
      <c r="C55" s="18" t="str">
        <f>Φύλλο1!BD245</f>
        <v>ΒΑΡΒΑΡΑ</v>
      </c>
      <c r="D55" s="18" t="str">
        <f>Φύλλο1!BF245</f>
        <v>ΗΛΙΑΣ</v>
      </c>
      <c r="E55" s="15" t="s">
        <v>1265</v>
      </c>
      <c r="F55" s="18">
        <f>Φύλλο1!BC245</f>
        <v>596265</v>
      </c>
      <c r="G55" s="18" t="str">
        <f>Φύλλο1!BK245</f>
        <v>ΠΕ60</v>
      </c>
      <c r="H55" s="18">
        <f>Φύλλο1!BH245</f>
        <v>18</v>
      </c>
      <c r="I55" s="18">
        <f>Φύλλο1!BI245</f>
        <v>8</v>
      </c>
      <c r="J55" s="18">
        <f>Φύλλο1!BJ245</f>
        <v>25</v>
      </c>
      <c r="K55" s="18">
        <f>IF(H55&lt;=10,H55+TRUNC((IF(J55&gt;15,(I55+1)/12,I55/12)),3),(IF(AND((H55&gt;10),(H55&lt;=20)),10+(H55-10)*1.5+TRUNC((1.5*(IF(J55&gt;15,(I55+1)/12,I55/12))),3),25+(H55-20)*2+TRUNC((2*(IF(J55&gt;15,(I55+1)/12,I55/12))),3))))</f>
        <v>23.125</v>
      </c>
      <c r="L55" s="18">
        <f>IF(Φύλλο1!AH245=0,0,IF(Φύλλο1!AH245=1,4,IF(Φύλλο1!AH245=2,4,IF(Φύλλο1!AH245=3,4,IF(Φύλλο1!AH245=4,12,IF(Φύλλο1!AH245=5,6,"error"))))))</f>
        <v>4</v>
      </c>
      <c r="M55" s="18">
        <f>IF(Φύλλο1!AI245=0,0,IF(Φύλλο1!AI245=1,5,IF(Φύλλο1!AI245=2,11,IF(Φύλλο1!AI245=3,19,IF(Φύλλο1!AI245=4,29,19+(Φύλλο1!AI245-3)*10)))))</f>
        <v>11</v>
      </c>
      <c r="N55" s="18">
        <f>IF(Φύλλο1!AK245 = 0,0,4)</f>
        <v>4</v>
      </c>
      <c r="O55" s="18" t="str">
        <f>IF(Φύλλο1!AK245=0,0,IF(Φύλλο1!AK245=1,"ΑΙΓΙΑΛΕΙΑΣ",IF(Φύλλο1!AK245=2,"ΔΥΤΙΚΗΣ ΑΧΑΪΑΣ",IF(Φύλλο1!AK245=3,"ΕΡΥΜΑΝΘΟΥ",IF(Φύλλο1!AK245=4,"ΚΑΛΑΒΡΥΤΩΝ",IF(Φύλλο1!AK245=5,"ΠΑΤΡΕΩN",error))))))</f>
        <v>ΠΑΤΡΕΩN</v>
      </c>
      <c r="P55" s="18">
        <f>IF(Φύλλο1!AL245 = 0,0,10)</f>
        <v>0</v>
      </c>
      <c r="Q55" s="18">
        <f>IF(Φύλλο1!AL245=0,0,IF(Φύλλο1!AL245=1,"ΑΙΓΙΑΛΕΙΑΣ",IF(Φύλλο1!AL245=2,"ΔΥΤΙΚΗΣ ΑΧΑΪΑΣ",IF(Φύλλο1!AL245=3,"ΕΡΥΜΑΝΘΟΥ",IF(Φύλλο1!AL245=4,"ΚΑΛΑΒΡΥΤΩΝ",IF(Φύλλο1!AL245=5,"ΠΑΤΡΕΩN",error))))))</f>
        <v>0</v>
      </c>
      <c r="R55" s="18">
        <f>IF(Φύλλο1!G245 = 1,3,0)</f>
        <v>0</v>
      </c>
      <c r="S55" s="18">
        <f>IF(Φύλλο1!H245 = 1,2,0)</f>
        <v>0</v>
      </c>
      <c r="T55" s="18">
        <f>IF(Φύλλο1!I245=0,0,IF(Φύλλο1!I245=1,"ΑΙΓΙΑΛΕΙΑΣ",IF(Φύλλο1!I245=2,"ΔΥΤΙΚΗΣ ΑΧΑΪΑΣ",IF(Φύλλο1!I245=3,"ΕΡΥΜΑΝΘΟΥ",IF(Φύλλο1!I245=4,"ΚΑΛΑΒΡΥΤΩΝ",IF(Φύλλο1!I245=5,"ΠΑΤΡΕΩN",error))))))</f>
        <v>0</v>
      </c>
      <c r="U55" s="18">
        <f>IF(Φύλλο1!B245=1,5,IF(Φύλλο1!B245=2,20,IF(Φύλλο1!B245=3,30,0)))</f>
        <v>0</v>
      </c>
      <c r="V55" s="18">
        <f>IF(Φύλλο1!C245=1,1,IF(Φύλλο1!C245=2,3,0))</f>
        <v>0</v>
      </c>
      <c r="W55" s="18">
        <f>IF(Φύλλο1!D245=0,0,IF(Φύλλο1!D245=1,"ΑΙΓΙΑΛΕΙΑΣ",IF(Φύλλο1!D245=2,"ΔΥΤΙΚΗΣ ΑΧΑΪΑΣ",IF(Φύλλο1!D245=3,"ΕΡΥΜΑΝΘΟΥ",IF(Φύλλο1!D245=4,"ΚΑΛΑΒΡΥΤΩΝ",IF(Φύλλο1!D245=5,"ΠΑΤΡΕΩN",error))))))</f>
        <v>0</v>
      </c>
      <c r="X55" s="18">
        <f>IF(Φύλλο1!E245=1,5,0)</f>
        <v>0</v>
      </c>
      <c r="Y55" s="18">
        <f>IF(Φύλλο1!F245=0,0,IF(Φύλλο1!F245=1,"ΑΙΓΙΑΛΕΙΑΣ",IF(Φύλλο1!F245=2,"ΔΥΤΙΚΗΣ ΑΧΑΪΑΣ",IF(Φύλλο1!F245=3,"ΕΡΥΜΑΝΘΟΥ",IF(Φύλλο1!F245=4,"ΚΑΛΑΒΡΥΤΩΝ",IF(Φύλλο1!F245=5,"ΠΑΤΡΕΩN",error))))))</f>
        <v>0</v>
      </c>
      <c r="Z55" s="19">
        <f>AL55+L55+M55+R55+U55</f>
        <v>38.125</v>
      </c>
      <c r="AA55" s="18">
        <f>Z55 + IF(O55="ΠΑΤΡΕΩN",4,0) + IF(Q55="ΠΑΤΡΕΩN",10,0) + IF(T55="ΠΑΤΡΕΩN",S55,0) + IF(W55="ΠΑΤΡΕΩN",V55,0) + IF(Y55="ΠΑΤΡΕΩN",X55,0)</f>
        <v>42.125</v>
      </c>
      <c r="AB55" s="18">
        <f>Z55 + IF(O55="ΑΙΓΙΑΛΕΙΑΣ",4,0) + IF(Q55="ΑΙΓΙΑΛΕΙΑΣ",10,0) + IF(T55="ΑΙΓΙΑΛΕΙΑΣ",S55,0) + IF(W55="ΑΙΓΙΑΛΕΙΑΣ",V55,0) + IF(Y55="ΑΙΓΙΑΛΕΙΑΣ",X55,0)</f>
        <v>38.125</v>
      </c>
      <c r="AC55" s="18">
        <f>Z55 + IF(O55="ΔΥΤΙΚΗΣ ΑΧΑΪΑΣ",4,0) + IF(Q55="ΔΥΤΙΚΗΣ ΑΧΑΪΑΣ",10,0) + IF(T55="ΔΥΤΙΚΗΣ ΑΧΑΪΑΣ",S55,0) + IF(W55="ΔΥΤΙΚΗΣ ΑΧΑΪΑΣ",V55,0) + IF(Y55="ΔΥΤΙΚΗΣ ΑΧΑΪΑΣ",X55,0)</f>
        <v>38.125</v>
      </c>
      <c r="AD55" s="18">
        <f>Z55 + IF(O55="ΕΡΥΜΑΝΘΟΥ",4,0) + IF(Q55="ΕΡΥΜΑΝΘΟΥ",10,0) + IF(T55="ΕΡΥΜΑΝΘΟΥ",S55,0) + IF(W55="ΕΡΥΜΑΝΘΟΥ",V55,0) + IF(Y55="ΕΡΥΜΑΝΘΟΥ",X55,0)</f>
        <v>38.125</v>
      </c>
      <c r="AE55" s="18">
        <f>Z55 + IF(O55="ΚΑΛΑΒΡΥΤΩΝ",4,0) + IF(Q55="ΚΑΛΑΒΡΥΤΩΝ",10,0) + IF(T55="ΚΑΛΑΒΡΥΤΩΝ",S55,0) + IF(W55="ΚΑΛΑΒΡΥΤΩΝ",V55,0) + IF(Y55="ΚΑΛΑΒΡΥΤΩΝ",X55,0)</f>
        <v>38.125</v>
      </c>
      <c r="AF55" s="18" t="str">
        <f>IF(Φύλλο1!AN245=1,"ΝΑΙ","ΌΧΙ")</f>
        <v>ΌΧΙ</v>
      </c>
      <c r="AG55" s="40" t="s">
        <v>1308</v>
      </c>
      <c r="AH55" s="43"/>
      <c r="AI55" s="27">
        <f>H55</f>
        <v>18</v>
      </c>
      <c r="AJ55" s="41">
        <f>IF(J55&gt;14,I55+1,I55)</f>
        <v>9</v>
      </c>
      <c r="AK55" s="41">
        <f>AI55+AJ55/12</f>
        <v>18.75</v>
      </c>
      <c r="AL55" s="41">
        <f>ROUNDUP((IF(AK55&gt;20,(AK55-20)*2+10+15,(IF(AK55&gt;10,(AK55-10)*1.5+10,AK55*1)))),3)</f>
        <v>23.125</v>
      </c>
      <c r="AM55" s="28"/>
      <c r="AN55" s="42" t="s">
        <v>1349</v>
      </c>
    </row>
    <row r="56" spans="1:40" s="12" customFormat="1">
      <c r="A56" s="39">
        <v>32</v>
      </c>
      <c r="B56" s="18" t="str">
        <f>Φύλλο1!BE306</f>
        <v>ΓΑΛΑΝΗ</v>
      </c>
      <c r="C56" s="18" t="str">
        <f>Φύλλο1!BD306</f>
        <v>ΔΕΣΠΟΙΝΑ</v>
      </c>
      <c r="D56" s="18" t="str">
        <f>Φύλλο1!BF306</f>
        <v>ΠΑΝΑΓΙΩΤΗΣ</v>
      </c>
      <c r="E56" s="18" t="str">
        <f>Φύλλο1!BG306</f>
        <v>ΣΤΗ ΔΙΑΘΕΣΗ ΤΟΥ ΠΥΣΠΕ</v>
      </c>
      <c r="F56" s="18">
        <f>Φύλλο1!BC306</f>
        <v>619257</v>
      </c>
      <c r="G56" s="18" t="str">
        <f>Φύλλο1!BK306</f>
        <v>ΠΕ60</v>
      </c>
      <c r="H56" s="18">
        <f>Φύλλο1!BH306</f>
        <v>12</v>
      </c>
      <c r="I56" s="18">
        <f>Φύλλο1!BI306</f>
        <v>6</v>
      </c>
      <c r="J56" s="18">
        <f>Φύλλο1!BJ306</f>
        <v>15</v>
      </c>
      <c r="K56" s="18">
        <f>IF(H56&lt;=10,H56+TRUNC((IF(J56&gt;15,(I56+1)/12,I56/12)),3),(IF(AND((H56&gt;10),(H56&lt;=20)),10+(H56-10)*1.5+TRUNC((1.5*(IF(J56&gt;15,(I56+1)/12,I56/12))),3),25+(H56-20)*2+TRUNC((2*(IF(J56&gt;15,(I56+1)/12,I56/12))),3))))</f>
        <v>13.75</v>
      </c>
      <c r="L56" s="18">
        <f>IF(Φύλλο1!AH306=0,0,IF(Φύλλο1!AH306=1,4,IF(Φύλλο1!AH306=2,4,IF(Φύλλο1!AH306=3,4,IF(Φύλλο1!AH306=4,12,IF(Φύλλο1!AH306=5,6,"error"))))))</f>
        <v>4</v>
      </c>
      <c r="M56" s="18">
        <f>IF(Φύλλο1!AI306=0,0,IF(Φύλλο1!AI306=1,5,IF(Φύλλο1!AI306=2,11,IF(Φύλλο1!AI306=3,19,IF(Φύλλο1!AI306=4,29,19+(Φύλλο1!AI306-3)*10)))))</f>
        <v>0</v>
      </c>
      <c r="N56" s="18">
        <f>IF(Φύλλο1!AK306 = 0,0,4)</f>
        <v>4</v>
      </c>
      <c r="O56" s="18" t="str">
        <f>IF(Φύλλο1!AK306=0,0,IF(Φύλλο1!AK306=1,"ΑΙΓΙΑΛΕΙΑΣ",IF(Φύλλο1!AK306=2,"ΔΥΤΙΚΗΣ ΑΧΑΪΑΣ",IF(Φύλλο1!AK306=3,"ΕΡΥΜΑΝΘΟΥ",IF(Φύλλο1!AK306=4,"ΚΑΛΑΒΡΥΤΩΝ",IF(Φύλλο1!AK306=5,"ΠΑΤΡΕΩN",error))))))</f>
        <v>ΠΑΤΡΕΩN</v>
      </c>
      <c r="P56" s="18">
        <f>IF(Φύλλο1!AL306 = 0,0,10)</f>
        <v>0</v>
      </c>
      <c r="Q56" s="18">
        <f>IF(Φύλλο1!AL306=0,0,IF(Φύλλο1!AL306=1,"ΑΙΓΙΑΛΕΙΑΣ",IF(Φύλλο1!AL306=2,"ΔΥΤΙΚΗΣ ΑΧΑΪΑΣ",IF(Φύλλο1!AL306=3,"ΕΡΥΜΑΝΘΟΥ",IF(Φύλλο1!AL306=4,"ΚΑΛΑΒΡΥΤΩΝ",IF(Φύλλο1!AL306=5,"ΠΑΤΡΕΩN",error))))))</f>
        <v>0</v>
      </c>
      <c r="R56" s="18">
        <f>IF(Φύλλο1!G306 = 1,3,0)</f>
        <v>0</v>
      </c>
      <c r="S56" s="18">
        <f>IF(Φύλλο1!H306 = 1,2,0)</f>
        <v>0</v>
      </c>
      <c r="T56" s="18">
        <f>IF(Φύλλο1!I306=0,0,IF(Φύλλο1!I306=1,"ΑΙΓΙΑΛΕΙΑΣ",IF(Φύλλο1!I306=2,"ΔΥΤΙΚΗΣ ΑΧΑΪΑΣ",IF(Φύλλο1!I306=3,"ΕΡΥΜΑΝΘΟΥ",IF(Φύλλο1!I306=4,"ΚΑΛΑΒΡΥΤΩΝ",IF(Φύλλο1!I306=5,"ΠΑΤΡΕΩN",error))))))</f>
        <v>0</v>
      </c>
      <c r="U56" s="18">
        <f>IF(Φύλλο1!B306=1,5,IF(Φύλλο1!B306=2,20,IF(Φύλλο1!B306=3,30,0)))</f>
        <v>20</v>
      </c>
      <c r="V56" s="18">
        <f>IF(Φύλλο1!C306=1,1,IF(Φύλλο1!C306=2,3,0))</f>
        <v>0</v>
      </c>
      <c r="W56" s="18">
        <f>IF(Φύλλο1!D306=0,0,IF(Φύλλο1!D306=1,"ΑΙΓΙΑΛΕΙΑΣ",IF(Φύλλο1!D306=2,"ΔΥΤΙΚΗΣ ΑΧΑΪΑΣ",IF(Φύλλο1!D306=3,"ΕΡΥΜΑΝΘΟΥ",IF(Φύλλο1!D306=4,"ΚΑΛΑΒΡΥΤΩΝ",IF(Φύλλο1!D306=5,"ΠΑΤΡΕΩN",error))))))</f>
        <v>0</v>
      </c>
      <c r="X56" s="18">
        <f>IF(Φύλλο1!E306=1,5,0)</f>
        <v>0</v>
      </c>
      <c r="Y56" s="18">
        <f>IF(Φύλλο1!F306=0,0,IF(Φύλλο1!F306=1,"ΑΙΓΙΑΛΕΙΑΣ",IF(Φύλλο1!F306=2,"ΔΥΤΙΚΗΣ ΑΧΑΪΑΣ",IF(Φύλλο1!F306=3,"ΕΡΥΜΑΝΘΟΥ",IF(Φύλλο1!F306=4,"ΚΑΛΑΒΡΥΤΩΝ",IF(Φύλλο1!F306=5,"ΠΑΤΡΕΩN",error))))))</f>
        <v>0</v>
      </c>
      <c r="Z56" s="19">
        <f>AL56+L56+M56+R56+U56</f>
        <v>37.875</v>
      </c>
      <c r="AA56" s="18">
        <f>Z56 + IF(O56="ΠΑΤΡΕΩN",4,0) + IF(Q56="ΠΑΤΡΕΩN",10,0) + IF(T56="ΠΑΤΡΕΩN",S56,0) + IF(W56="ΠΑΤΡΕΩN",V56,0) + IF(Y56="ΠΑΤΡΕΩN",X56,0)</f>
        <v>41.875</v>
      </c>
      <c r="AB56" s="18">
        <f>Z56 + IF(O56="ΑΙΓΙΑΛΕΙΑΣ",4,0) + IF(Q56="ΑΙΓΙΑΛΕΙΑΣ",10,0) + IF(T56="ΑΙΓΙΑΛΕΙΑΣ",S56,0) + IF(W56="ΑΙΓΙΑΛΕΙΑΣ",V56,0) + IF(Y56="ΑΙΓΙΑΛΕΙΑΣ",X56,0)</f>
        <v>37.875</v>
      </c>
      <c r="AC56" s="18">
        <f>Z56 + IF(O56="ΔΥΤΙΚΗΣ ΑΧΑΪΑΣ",4,0) + IF(Q56="ΔΥΤΙΚΗΣ ΑΧΑΪΑΣ",10,0) + IF(T56="ΔΥΤΙΚΗΣ ΑΧΑΪΑΣ",S56,0) + IF(W56="ΔΥΤΙΚΗΣ ΑΧΑΪΑΣ",V56,0) + IF(Y56="ΔΥΤΙΚΗΣ ΑΧΑΪΑΣ",X56,0)</f>
        <v>37.875</v>
      </c>
      <c r="AD56" s="18">
        <f>Z56 + IF(O56="ΕΡΥΜΑΝΘΟΥ",4,0) + IF(Q56="ΕΡΥΜΑΝΘΟΥ",10,0) + IF(T56="ΕΡΥΜΑΝΘΟΥ",S56,0) + IF(W56="ΕΡΥΜΑΝΘΟΥ",V56,0) + IF(Y56="ΕΡΥΜΑΝΘΟΥ",X56,0)</f>
        <v>37.875</v>
      </c>
      <c r="AE56" s="18">
        <f>Z56 + IF(O56="ΚΑΛΑΒΡΥΤΩΝ",4,0) + IF(Q56="ΚΑΛΑΒΡΥΤΩΝ",10,0) + IF(T56="ΚΑΛΑΒΡΥΤΩΝ",S56,0) + IF(W56="ΚΑΛΑΒΡΥΤΩΝ",V56,0) + IF(Y56="ΚΑΛΑΒΡΥΤΩΝ",X56,0)</f>
        <v>37.875</v>
      </c>
      <c r="AF56" s="18" t="str">
        <f>IF(Φύλλο1!AN306=1,"ΝΑΙ","ΌΧΙ")</f>
        <v>ΌΧΙ</v>
      </c>
      <c r="AG56" s="40" t="s">
        <v>1315</v>
      </c>
      <c r="AH56" s="43"/>
      <c r="AI56" s="27">
        <f>H56</f>
        <v>12</v>
      </c>
      <c r="AJ56" s="41">
        <f>IF(J56&gt;14,I56+1,I56)</f>
        <v>7</v>
      </c>
      <c r="AK56" s="41">
        <f>AI56+AJ56/12</f>
        <v>12.583333333333334</v>
      </c>
      <c r="AL56" s="41">
        <f>ROUNDUP((IF(AK56&gt;20,(AK56-20)*2+10+15,(IF(AK56&gt;10,(AK56-10)*1.5+10,AK56*1)))),3)</f>
        <v>13.875</v>
      </c>
      <c r="AM56" s="28"/>
      <c r="AN56" s="42" t="s">
        <v>1349</v>
      </c>
    </row>
    <row r="57" spans="1:40" s="12" customFormat="1">
      <c r="A57" s="39">
        <v>19</v>
      </c>
      <c r="B57" s="18" t="str">
        <f>Φύλλο1!BE168</f>
        <v>ΤΣΕΡΕΝΤΖΟΥΛΙΑ</v>
      </c>
      <c r="C57" s="18" t="str">
        <f>Φύλλο1!BD168</f>
        <v>ΑΝΔΡΟΜΑΧΗ</v>
      </c>
      <c r="D57" s="18" t="str">
        <f>Φύλλο1!BF168</f>
        <v>ΧΡΗΣΤΟΣ</v>
      </c>
      <c r="E57" s="18" t="str">
        <f>Φύλλο1!BG168</f>
        <v>11ο ΝΗΠΙΑΓΩΓΕΙΟ ΑΙΓΙΟΥ</v>
      </c>
      <c r="F57" s="18">
        <f>Φύλλο1!BC168</f>
        <v>600226</v>
      </c>
      <c r="G57" s="18" t="str">
        <f>Φύλλο1!BK168</f>
        <v>ΠΕ60</v>
      </c>
      <c r="H57" s="18">
        <f>Φύλλο1!BH168</f>
        <v>23</v>
      </c>
      <c r="I57" s="18">
        <f>Φύλλο1!BI168</f>
        <v>7</v>
      </c>
      <c r="J57" s="18">
        <f>Φύλλο1!BJ168</f>
        <v>20</v>
      </c>
      <c r="K57" s="18">
        <f>IF(H57&lt;=10,H57+TRUNC((IF(J57&gt;15,(I57+1)/12,I57/12)),3),(IF(AND((H57&gt;10),(H57&lt;=20)),10+(H57-10)*1.5+TRUNC((1.5*(IF(J57&gt;15,(I57+1)/12,I57/12))),3),25+(H57-20)*2+TRUNC((2*(IF(J57&gt;15,(I57+1)/12,I57/12))),3))))</f>
        <v>32.332999999999998</v>
      </c>
      <c r="L57" s="18">
        <f>IF(Φύλλο1!AH168=0,0,IF(Φύλλο1!AH168=1,4,IF(Φύλλο1!AH168=2,4,IF(Φύλλο1!AH168=3,4,IF(Φύλλο1!AH168=4,12,IF(Φύλλο1!AH168=5,6,"error"))))))</f>
        <v>4</v>
      </c>
      <c r="M57" s="15">
        <v>5</v>
      </c>
      <c r="N57" s="18">
        <f>IF(Φύλλο1!AK168 = 0,0,4)</f>
        <v>4</v>
      </c>
      <c r="O57" s="18" t="str">
        <f>IF(Φύλλο1!AK168=0,0,IF(Φύλλο1!AK168=1,"ΑΙΓΙΑΛΕΙΑΣ",IF(Φύλλο1!AK168=2,"ΔΥΤΙΚΗΣ ΑΧΑΪΑΣ",IF(Φύλλο1!AK168=3,"ΕΡΥΜΑΝΘΟΥ",IF(Φύλλο1!AK168=4,"ΚΑΛΑΒΡΥΤΩΝ",IF(Φύλλο1!AK168=5,"ΠΑΤΡΕΩN",error))))))</f>
        <v>ΑΙΓΙΑΛΕΙΑΣ</v>
      </c>
      <c r="P57" s="18">
        <f>IF(Φύλλο1!AL168 = 0,0,10)</f>
        <v>0</v>
      </c>
      <c r="Q57" s="18">
        <f>IF(Φύλλο1!AL168=0,0,IF(Φύλλο1!AL168=1,"ΑΙΓΙΑΛΕΙΑΣ",IF(Φύλλο1!AL168=2,"ΔΥΤΙΚΗΣ ΑΧΑΪΑΣ",IF(Φύλλο1!AL168=3,"ΕΡΥΜΑΝΘΟΥ",IF(Φύλλο1!AL168=4,"ΚΑΛΑΒΡΥΤΩΝ",IF(Φύλλο1!AL168=5,"ΠΑΤΡΕΩN",error))))))</f>
        <v>0</v>
      </c>
      <c r="R57" s="18">
        <f>IF(Φύλλο1!G168 = 1,3,0)</f>
        <v>0</v>
      </c>
      <c r="S57" s="18">
        <f>IF(Φύλλο1!H168 = 1,2,0)</f>
        <v>0</v>
      </c>
      <c r="T57" s="18">
        <f>IF(Φύλλο1!I168=0,0,IF(Φύλλο1!I168=1,"ΑΙΓΙΑΛΕΙΑΣ",IF(Φύλλο1!I168=2,"ΔΥΤΙΚΗΣ ΑΧΑΪΑΣ",IF(Φύλλο1!I168=3,"ΕΡΥΜΑΝΘΟΥ",IF(Φύλλο1!I168=4,"ΚΑΛΑΒΡΥΤΩΝ",IF(Φύλλο1!I168=5,"ΠΑΤΡΕΩN",error))))))</f>
        <v>0</v>
      </c>
      <c r="U57" s="18">
        <f>IF(Φύλλο1!B168=1,5,IF(Φύλλο1!B168=2,20,IF(Φύλλο1!B168=3,30,0)))</f>
        <v>0</v>
      </c>
      <c r="V57" s="18">
        <f>IF(Φύλλο1!C168=1,1,IF(Φύλλο1!C168=2,3,0))</f>
        <v>0</v>
      </c>
      <c r="W57" s="18">
        <f>IF(Φύλλο1!D168=0,0,IF(Φύλλο1!D168=1,"ΑΙΓΙΑΛΕΙΑΣ",IF(Φύλλο1!D168=2,"ΔΥΤΙΚΗΣ ΑΧΑΪΑΣ",IF(Φύλλο1!D168=3,"ΕΡΥΜΑΝΘΟΥ",IF(Φύλλο1!D168=4,"ΚΑΛΑΒΡΥΤΩΝ",IF(Φύλλο1!D168=5,"ΠΑΤΡΕΩN",error))))))</f>
        <v>0</v>
      </c>
      <c r="X57" s="18">
        <f>IF(Φύλλο1!E168=1,5,0)</f>
        <v>0</v>
      </c>
      <c r="Y57" s="18">
        <f>IF(Φύλλο1!F168=0,0,IF(Φύλλο1!F168=1,"ΑΙΓΙΑΛΕΙΑΣ",IF(Φύλλο1!F168=2,"ΔΥΤΙΚΗΣ ΑΧΑΪΑΣ",IF(Φύλλο1!F168=3,"ΕΡΥΜΑΝΘΟΥ",IF(Φύλλο1!F168=4,"ΚΑΛΑΒΡΥΤΩΝ",IF(Φύλλο1!F168=5,"ΠΑΤΡΕΩN",error))))))</f>
        <v>0</v>
      </c>
      <c r="Z57" s="19">
        <f>AL57+L57+M57+R57+U57</f>
        <v>41.333999999999996</v>
      </c>
      <c r="AA57" s="18">
        <f>Z57 + IF(O57="ΠΑΤΡΕΩN",4,0) + IF(Q57="ΠΑΤΡΕΩN",10,0) + IF(T57="ΠΑΤΡΕΩN",S57,0) + IF(W57="ΠΑΤΡΕΩN",V57,0) + IF(Y57="ΠΑΤΡΕΩN",X57,0)</f>
        <v>41.333999999999996</v>
      </c>
      <c r="AB57" s="18">
        <f>Z57 + IF(O57="ΑΙΓΙΑΛΕΙΑΣ",4,0) + IF(Q57="ΑΙΓΙΑΛΕΙΑΣ",10,0) + IF(T57="ΑΙΓΙΑΛΕΙΑΣ",S57,0) + IF(W57="ΑΙΓΙΑΛΕΙΑΣ",V57,0) + IF(Y57="ΑΙΓΙΑΛΕΙΑΣ",X57,0)</f>
        <v>45.333999999999996</v>
      </c>
      <c r="AC57" s="18">
        <f>Z57 + IF(O57="ΔΥΤΙΚΗΣ ΑΧΑΪΑΣ",4,0) + IF(Q57="ΔΥΤΙΚΗΣ ΑΧΑΪΑΣ",10,0) + IF(T57="ΔΥΤΙΚΗΣ ΑΧΑΪΑΣ",S57,0) + IF(W57="ΔΥΤΙΚΗΣ ΑΧΑΪΑΣ",V57,0) + IF(Y57="ΔΥΤΙΚΗΣ ΑΧΑΪΑΣ",X57,0)</f>
        <v>41.333999999999996</v>
      </c>
      <c r="AD57" s="18">
        <f>Z57 + IF(O57="ΕΡΥΜΑΝΘΟΥ",4,0) + IF(Q57="ΕΡΥΜΑΝΘΟΥ",10,0) + IF(T57="ΕΡΥΜΑΝΘΟΥ",S57,0) + IF(W57="ΕΡΥΜΑΝΘΟΥ",V57,0) + IF(Y57="ΕΡΥΜΑΝΘΟΥ",X57,0)</f>
        <v>41.333999999999996</v>
      </c>
      <c r="AE57" s="18">
        <f>Z57 + IF(O57="ΚΑΛΑΒΡΥΤΩΝ",4,0) + IF(Q57="ΚΑΛΑΒΡΥΤΩΝ",10,0) + IF(T57="ΚΑΛΑΒΡΥΤΩΝ",S57,0) + IF(W57="ΚΑΛΑΒΡΥΤΩΝ",V57,0) + IF(Y57="ΚΑΛΑΒΡΥΤΩΝ",X57,0)</f>
        <v>41.333999999999996</v>
      </c>
      <c r="AF57" s="18" t="str">
        <f>IF(Φύλλο1!AN168=1,"ΝΑΙ","ΌΧΙ")</f>
        <v>ΌΧΙ</v>
      </c>
      <c r="AG57" s="45" t="s">
        <v>1350</v>
      </c>
      <c r="AH57" s="25"/>
      <c r="AI57" s="27">
        <f>H57</f>
        <v>23</v>
      </c>
      <c r="AJ57" s="41">
        <f>IF(J57&gt;14,I57+1,I57)</f>
        <v>8</v>
      </c>
      <c r="AK57" s="41">
        <f>AI57+AJ57/12</f>
        <v>23.666666666666668</v>
      </c>
      <c r="AL57" s="41">
        <f>ROUNDUP((IF(AK57&gt;20,(AK57-20)*2+10+15,(IF(AK57&gt;10,(AK57-10)*1.5+10,AK57*1)))),3)</f>
        <v>32.333999999999996</v>
      </c>
      <c r="AM57" s="28"/>
      <c r="AN57" s="42" t="s">
        <v>1349</v>
      </c>
    </row>
    <row r="58" spans="1:40" s="12" customFormat="1">
      <c r="A58" s="39">
        <v>89</v>
      </c>
      <c r="B58" s="18" t="str">
        <f>Φύλλο1!BE61</f>
        <v>ΔΟΥΛΗΓΕΡΗ</v>
      </c>
      <c r="C58" s="18" t="str">
        <f>Φύλλο1!BD61</f>
        <v>ΧΡΙΣΤΙΝΑ</v>
      </c>
      <c r="D58" s="18" t="str">
        <f>Φύλλο1!BF61</f>
        <v>ΓΑΒΡΙ</v>
      </c>
      <c r="E58" s="18" t="str">
        <f>Φύλλο1!BG61</f>
        <v>ΣΤΗ ΔΙΑΘΕΣΗ ΤΟΥ ΠΥΣΠΕ</v>
      </c>
      <c r="F58" s="18">
        <f>Φύλλο1!BC61</f>
        <v>622642</v>
      </c>
      <c r="G58" s="18" t="str">
        <f>Φύλλο1!BK61</f>
        <v>ΠΕ60</v>
      </c>
      <c r="H58" s="18">
        <f>Φύλλο1!BH61</f>
        <v>11</v>
      </c>
      <c r="I58" s="18">
        <f>Φύλλο1!BI61</f>
        <v>4</v>
      </c>
      <c r="J58" s="18">
        <f>Φύλλο1!BJ61</f>
        <v>16</v>
      </c>
      <c r="K58" s="18">
        <f>IF(H58&lt;=10,H58+TRUNC((IF(J58&gt;15,(I58+1)/12,I58/12)),3),(IF(AND((H58&gt;10),(H58&lt;=20)),10+(H58-10)*1.5+TRUNC((1.5*(IF(J58&gt;15,(I58+1)/12,I58/12))),3),25+(H58-20)*2+TRUNC((2*(IF(J58&gt;15,(I58+1)/12,I58/12))),3))))</f>
        <v>12.125</v>
      </c>
      <c r="L58" s="18">
        <f>IF(Φύλλο1!AH61=0,0,IF(Φύλλο1!AH61=1,4,IF(Φύλλο1!AH61=2,4,IF(Φύλλο1!AH61=3,4,IF(Φύλλο1!AH61=4,12,IF(Φύλλο1!AH61=5,6,"error"))))))</f>
        <v>4</v>
      </c>
      <c r="M58" s="18">
        <f>IF(Φύλλο1!AI61=0,0,IF(Φύλλο1!AI61=1,5,IF(Φύλλο1!AI61=2,11,IF(Φύλλο1!AI61=3,19,IF(Φύλλο1!AI61=4,29,19+(Φύλλο1!AI61-3)*10)))))</f>
        <v>11</v>
      </c>
      <c r="N58" s="18">
        <f>IF(Φύλλο1!AK61 = 0,0,4)</f>
        <v>4</v>
      </c>
      <c r="O58" s="18" t="str">
        <f>IF(Φύλλο1!AK61=0,0,IF(Φύλλο1!AK61=1,"ΑΙΓΙΑΛΕΙΑΣ",IF(Φύλλο1!AK61=2,"ΔΥΤΙΚΗΣ ΑΧΑΪΑΣ",IF(Φύλλο1!AK61=3,"ΕΡΥΜΑΝΘΟΥ",IF(Φύλλο1!AK61=4,"ΚΑΛΑΒΡΥΤΩΝ",IF(Φύλλο1!AK61=5,"ΠΑΤΡΕΩN",error))))))</f>
        <v>ΠΑΤΡΕΩN</v>
      </c>
      <c r="P58" s="18">
        <f>IF(Φύλλο1!AL61 = 0,0,10)</f>
        <v>10</v>
      </c>
      <c r="Q58" s="18" t="str">
        <f>IF(Φύλλο1!AL61=0,0,IF(Φύλλο1!AL61=1,"ΑΙΓΙΑΛΕΙΑΣ",IF(Φύλλο1!AL61=2,"ΔΥΤΙΚΗΣ ΑΧΑΪΑΣ",IF(Φύλλο1!AL61=3,"ΕΡΥΜΑΝΘΟΥ",IF(Φύλλο1!AL61=4,"ΚΑΛΑΒΡΥΤΩΝ",IF(Φύλλο1!AL61=5,"ΠΑΤΡΕΩN",error))))))</f>
        <v>ΠΑΤΡΕΩN</v>
      </c>
      <c r="R58" s="18">
        <f>IF(Φύλλο1!G61 = 1,3,0)</f>
        <v>0</v>
      </c>
      <c r="S58" s="18">
        <f>IF(Φύλλο1!H61 = 1,2,0)</f>
        <v>0</v>
      </c>
      <c r="T58" s="18">
        <f>IF(Φύλλο1!I61=0,0,IF(Φύλλο1!I61=1,"ΑΙΓΙΑΛΕΙΑΣ",IF(Φύλλο1!I61=2,"ΔΥΤΙΚΗΣ ΑΧΑΪΑΣ",IF(Φύλλο1!I61=3,"ΕΡΥΜΑΝΘΟΥ",IF(Φύλλο1!I61=4,"ΚΑΛΑΒΡΥΤΩΝ",IF(Φύλλο1!I61=5,"ΠΑΤΡΕΩN",error))))))</f>
        <v>0</v>
      </c>
      <c r="U58" s="18">
        <f>IF(Φύλλο1!B61=1,5,IF(Φύλλο1!B61=2,20,IF(Φύλλο1!B61=3,30,0)))</f>
        <v>0</v>
      </c>
      <c r="V58" s="18">
        <f>IF(Φύλλο1!C61=1,1,IF(Φύλλο1!C61=2,3,0))</f>
        <v>0</v>
      </c>
      <c r="W58" s="18">
        <f>IF(Φύλλο1!D61=0,0,IF(Φύλλο1!D61=1,"ΑΙΓΙΑΛΕΙΑΣ",IF(Φύλλο1!D61=2,"ΔΥΤΙΚΗΣ ΑΧΑΪΑΣ",IF(Φύλλο1!D61=3,"ΕΡΥΜΑΝΘΟΥ",IF(Φύλλο1!D61=4,"ΚΑΛΑΒΡΥΤΩΝ",IF(Φύλλο1!D61=5,"ΠΑΤΡΕΩN",error))))))</f>
        <v>0</v>
      </c>
      <c r="X58" s="18">
        <f>IF(Φύλλο1!E61=1,5,0)</f>
        <v>0</v>
      </c>
      <c r="Y58" s="18">
        <f>IF(Φύλλο1!F61=0,0,IF(Φύλλο1!F61=1,"ΑΙΓΙΑΛΕΙΑΣ",IF(Φύλλο1!F61=2,"ΔΥΤΙΚΗΣ ΑΧΑΪΑΣ",IF(Φύλλο1!F61=3,"ΕΡΥΜΑΝΘΟΥ",IF(Φύλλο1!F61=4,"ΚΑΛΑΒΡΥΤΩΝ",IF(Φύλλο1!F61=5,"ΠΑΤΡΕΩN",error))))))</f>
        <v>0</v>
      </c>
      <c r="Z58" s="19">
        <f>AL58+L58+M58+R58+U58</f>
        <v>27.125</v>
      </c>
      <c r="AA58" s="18">
        <f>Z58 + IF(O58="ΠΑΤΡΕΩN",4,0) + IF(Q58="ΠΑΤΡΕΩN",10,0) + IF(T58="ΠΑΤΡΕΩN",S58,0) + IF(W58="ΠΑΤΡΕΩN",V58,0) + IF(Y58="ΠΑΤΡΕΩN",X58,0)</f>
        <v>41.125</v>
      </c>
      <c r="AB58" s="18">
        <f>Z58 + IF(O58="ΑΙΓΙΑΛΕΙΑΣ",4,0) + IF(Q58="ΑΙΓΙΑΛΕΙΑΣ",10,0) + IF(T58="ΑΙΓΙΑΛΕΙΑΣ",S58,0) + IF(W58="ΑΙΓΙΑΛΕΙΑΣ",V58,0) + IF(Y58="ΑΙΓΙΑΛΕΙΑΣ",X58,0)</f>
        <v>27.125</v>
      </c>
      <c r="AC58" s="18">
        <f>Z58 + IF(O58="ΔΥΤΙΚΗΣ ΑΧΑΪΑΣ",4,0) + IF(Q58="ΔΥΤΙΚΗΣ ΑΧΑΪΑΣ",10,0) + IF(T58="ΔΥΤΙΚΗΣ ΑΧΑΪΑΣ",S58,0) + IF(W58="ΔΥΤΙΚΗΣ ΑΧΑΪΑΣ",V58,0) + IF(Y58="ΔΥΤΙΚΗΣ ΑΧΑΪΑΣ",X58,0)</f>
        <v>27.125</v>
      </c>
      <c r="AD58" s="18">
        <f>Z58 + IF(O58="ΕΡΥΜΑΝΘΟΥ",4,0) + IF(Q58="ΕΡΥΜΑΝΘΟΥ",10,0) + IF(T58="ΕΡΥΜΑΝΘΟΥ",S58,0) + IF(W58="ΕΡΥΜΑΝΘΟΥ",V58,0) + IF(Y58="ΕΡΥΜΑΝΘΟΥ",X58,0)</f>
        <v>27.125</v>
      </c>
      <c r="AE58" s="18">
        <f>Z58 + IF(O58="ΚΑΛΑΒΡΥΤΩΝ",4,0) + IF(Q58="ΚΑΛΑΒΡΥΤΩΝ",10,0) + IF(T58="ΚΑΛΑΒΡΥΤΩΝ",S58,0) + IF(W58="ΚΑΛΑΒΡΥΤΩΝ",V58,0) + IF(Y58="ΚΑΛΑΒΡΥΤΩΝ",X58,0)</f>
        <v>27.125</v>
      </c>
      <c r="AF58" s="18" t="str">
        <f>IF(Φύλλο1!AN61=1,"ΝΑΙ","ΌΧΙ")</f>
        <v>ΌΧΙ</v>
      </c>
      <c r="AG58" s="20" t="s">
        <v>1279</v>
      </c>
      <c r="AH58" s="25"/>
      <c r="AI58" s="27">
        <f>H58</f>
        <v>11</v>
      </c>
      <c r="AJ58" s="41">
        <f>IF(J58&gt;14,I58+1,I58)</f>
        <v>5</v>
      </c>
      <c r="AK58" s="41">
        <f>AI58+AJ58/12</f>
        <v>11.416666666666666</v>
      </c>
      <c r="AL58" s="41">
        <f>ROUNDUP((IF(AK58&gt;20,(AK58-20)*2+10+15,(IF(AK58&gt;10,(AK58-10)*1.5+10,AK58*1)))),3)</f>
        <v>12.125</v>
      </c>
      <c r="AM58" s="28"/>
      <c r="AN58" s="42" t="s">
        <v>1349</v>
      </c>
    </row>
    <row r="59" spans="1:40" s="12" customFormat="1">
      <c r="A59" s="39">
        <v>34</v>
      </c>
      <c r="B59" s="18" t="str">
        <f>Φύλλο1!BE336</f>
        <v>ΡΕΝΤΖΙΛΑ</v>
      </c>
      <c r="C59" s="18" t="str">
        <f>Φύλλο1!BD336</f>
        <v>ΙΩΑΝΝΑ</v>
      </c>
      <c r="D59" s="18" t="str">
        <f>Φύλλο1!BF336</f>
        <v>ΕΥΑΓΓΕΛΟΣ</v>
      </c>
      <c r="E59" s="18" t="str">
        <f>Φύλλο1!BG336</f>
        <v>ΣΤΗ ΔΙΑΘΕΣΗ ΤΟΥ ΠΥΣΠΕ</v>
      </c>
      <c r="F59" s="18">
        <f>Φύλλο1!BC336</f>
        <v>619158</v>
      </c>
      <c r="G59" s="18" t="str">
        <f>Φύλλο1!BK336</f>
        <v>ΠΕ60</v>
      </c>
      <c r="H59" s="18">
        <f>Φύλλο1!BH336</f>
        <v>12</v>
      </c>
      <c r="I59" s="18">
        <f>Φύλλο1!BI336</f>
        <v>7</v>
      </c>
      <c r="J59" s="18">
        <f>Φύλλο1!BJ336</f>
        <v>5</v>
      </c>
      <c r="K59" s="18">
        <f>IF(H59&lt;=10,H59+TRUNC((IF(J59&gt;15,(I59+1)/12,I59/12)),3),(IF(AND((H59&gt;10),(H59&lt;=20)),10+(H59-10)*1.5+TRUNC((1.5*(IF(J59&gt;15,(I59+1)/12,I59/12))),3),25+(H59-20)*2+TRUNC((2*(IF(J59&gt;15,(I59+1)/12,I59/12))),3))))</f>
        <v>13.875</v>
      </c>
      <c r="L59" s="18">
        <f>IF(Φύλλο1!AH336=0,0,IF(Φύλλο1!AH336=1,4,IF(Φύλλο1!AH336=2,4,IF(Φύλλο1!AH336=3,4,IF(Φύλλο1!AH336=4,12,IF(Φύλλο1!AH336=5,6,"error"))))))</f>
        <v>4</v>
      </c>
      <c r="M59" s="15">
        <v>19</v>
      </c>
      <c r="N59" s="18">
        <f>IF(Φύλλο1!AK336 = 0,0,4)</f>
        <v>4</v>
      </c>
      <c r="O59" s="18" t="str">
        <f>IF(Φύλλο1!AK336=0,0,IF(Φύλλο1!AK336=1,"ΑΙΓΙΑΛΕΙΑΣ",IF(Φύλλο1!AK336=2,"ΔΥΤΙΚΗΣ ΑΧΑΪΑΣ",IF(Φύλλο1!AK336=3,"ΕΡΥΜΑΝΘΟΥ",IF(Φύλλο1!AK336=4,"ΚΑΛΑΒΡΥΤΩΝ",IF(Φύλλο1!AK336=5,"ΠΑΤΡΕΩN",error))))))</f>
        <v>ΠΑΤΡΕΩN</v>
      </c>
      <c r="P59" s="18">
        <f>IF(Φύλλο1!AL336 = 0,0,10)</f>
        <v>0</v>
      </c>
      <c r="Q59" s="18">
        <f>IF(Φύλλο1!AL336=0,0,IF(Φύλλο1!AL336=1,"ΑΙΓΙΑΛΕΙΑΣ",IF(Φύλλο1!AL336=2,"ΔΥΤΙΚΗΣ ΑΧΑΪΑΣ",IF(Φύλλο1!AL336=3,"ΕΡΥΜΑΝΘΟΥ",IF(Φύλλο1!AL336=4,"ΚΑΛΑΒΡΥΤΩΝ",IF(Φύλλο1!AL336=5,"ΠΑΤΡΕΩN",error))))))</f>
        <v>0</v>
      </c>
      <c r="R59" s="18">
        <f>IF(Φύλλο1!G336 = 1,3,0)</f>
        <v>0</v>
      </c>
      <c r="S59" s="18">
        <f>IF(Φύλλο1!H336 = 1,2,0)</f>
        <v>0</v>
      </c>
      <c r="T59" s="18">
        <f>IF(Φύλλο1!I336=0,0,IF(Φύλλο1!I336=1,"ΑΙΓΙΑΛΕΙΑΣ",IF(Φύλλο1!I336=2,"ΔΥΤΙΚΗΣ ΑΧΑΪΑΣ",IF(Φύλλο1!I336=3,"ΕΡΥΜΑΝΘΟΥ",IF(Φύλλο1!I336=4,"ΚΑΛΑΒΡΥΤΩΝ",IF(Φύλλο1!I336=5,"ΠΑΤΡΕΩN",error))))))</f>
        <v>0</v>
      </c>
      <c r="U59" s="18">
        <f>IF(Φύλλο1!B336=1,5,IF(Φύλλο1!B336=2,20,IF(Φύλλο1!B336=3,30,0)))</f>
        <v>0</v>
      </c>
      <c r="V59" s="18">
        <f>IF(Φύλλο1!C336=1,1,IF(Φύλλο1!C336=2,3,0))</f>
        <v>0</v>
      </c>
      <c r="W59" s="18">
        <f>IF(Φύλλο1!D336=0,0,IF(Φύλλο1!D336=1,"ΑΙΓΙΑΛΕΙΑΣ",IF(Φύλλο1!D336=2,"ΔΥΤΙΚΗΣ ΑΧΑΪΑΣ",IF(Φύλλο1!D336=3,"ΕΡΥΜΑΝΘΟΥ",IF(Φύλλο1!D336=4,"ΚΑΛΑΒΡΥΤΩΝ",IF(Φύλλο1!D336=5,"ΠΑΤΡΕΩN",error))))))</f>
        <v>0</v>
      </c>
      <c r="X59" s="18">
        <f>IF(Φύλλο1!E336=1,5,0)</f>
        <v>0</v>
      </c>
      <c r="Y59" s="18">
        <f>IF(Φύλλο1!F336=0,0,IF(Φύλλο1!F336=1,"ΑΙΓΙΑΛΕΙΑΣ",IF(Φύλλο1!F336=2,"ΔΥΤΙΚΗΣ ΑΧΑΪΑΣ",IF(Φύλλο1!F336=3,"ΕΡΥΜΑΝΘΟΥ",IF(Φύλλο1!F336=4,"ΚΑΛΑΒΡΥΤΩΝ",IF(Φύλλο1!F336=5,"ΠΑΤΡΕΩN",error))))))</f>
        <v>0</v>
      </c>
      <c r="Z59" s="19">
        <f>AL59+L59+M59+R59+U59</f>
        <v>36.875</v>
      </c>
      <c r="AA59" s="18">
        <f>Z59 + IF(O59="ΠΑΤΡΕΩN",4,0) + IF(Q59="ΠΑΤΡΕΩN",10,0) + IF(T59="ΠΑΤΡΕΩN",S59,0) + IF(W59="ΠΑΤΡΕΩN",V59,0) + IF(Y59="ΠΑΤΡΕΩN",X59,0)</f>
        <v>40.875</v>
      </c>
      <c r="AB59" s="18">
        <f>Z59 + IF(O59="ΑΙΓΙΑΛΕΙΑΣ",4,0) + IF(Q59="ΑΙΓΙΑΛΕΙΑΣ",10,0) + IF(T59="ΑΙΓΙΑΛΕΙΑΣ",S59,0) + IF(W59="ΑΙΓΙΑΛΕΙΑΣ",V59,0) + IF(Y59="ΑΙΓΙΑΛΕΙΑΣ",X59,0)</f>
        <v>36.875</v>
      </c>
      <c r="AC59" s="18">
        <f>Z59 + IF(O59="ΔΥΤΙΚΗΣ ΑΧΑΪΑΣ",4,0) + IF(Q59="ΔΥΤΙΚΗΣ ΑΧΑΪΑΣ",10,0) + IF(T59="ΔΥΤΙΚΗΣ ΑΧΑΪΑΣ",S59,0) + IF(W59="ΔΥΤΙΚΗΣ ΑΧΑΪΑΣ",V59,0) + IF(Y59="ΔΥΤΙΚΗΣ ΑΧΑΪΑΣ",X59,0)</f>
        <v>36.875</v>
      </c>
      <c r="AD59" s="18">
        <f>Z59 + IF(O59="ΕΡΥΜΑΝΘΟΥ",4,0) + IF(Q59="ΕΡΥΜΑΝΘΟΥ",10,0) + IF(T59="ΕΡΥΜΑΝΘΟΥ",S59,0) + IF(W59="ΕΡΥΜΑΝΘΟΥ",V59,0) + IF(Y59="ΕΡΥΜΑΝΘΟΥ",X59,0)</f>
        <v>36.875</v>
      </c>
      <c r="AE59" s="18">
        <f>Z59 + IF(O59="ΚΑΛΑΒΡΥΤΩΝ",4,0) + IF(Q59="ΚΑΛΑΒΡΥΤΩΝ",10,0) + IF(T59="ΚΑΛΑΒΡΥΤΩΝ",S59,0) + IF(W59="ΚΑΛΑΒΡΥΤΩΝ",V59,0) + IF(Y59="ΚΑΛΑΒΡΥΤΩΝ",X59,0)</f>
        <v>36.875</v>
      </c>
      <c r="AF59" s="18" t="str">
        <f>IF(Φύλλο1!AN336=1,"ΝΑΙ","ΌΧΙ")</f>
        <v>ΌΧΙ</v>
      </c>
      <c r="AG59" s="40" t="s">
        <v>1316</v>
      </c>
      <c r="AH59" s="43"/>
      <c r="AI59" s="27">
        <f>H59</f>
        <v>12</v>
      </c>
      <c r="AJ59" s="41">
        <f>IF(J59&gt;14,I59+1,I59)</f>
        <v>7</v>
      </c>
      <c r="AK59" s="41">
        <f>AI59+AJ59/12</f>
        <v>12.583333333333334</v>
      </c>
      <c r="AL59" s="41">
        <f>ROUNDUP((IF(AK59&gt;20,(AK59-20)*2+10+15,(IF(AK59&gt;10,(AK59-10)*1.5+10,AK59*1)))),3)</f>
        <v>13.875</v>
      </c>
      <c r="AM59" s="28"/>
      <c r="AN59" s="42" t="s">
        <v>1349</v>
      </c>
    </row>
    <row r="60" spans="1:40" s="13" customFormat="1" ht="25.5">
      <c r="A60" s="55">
        <v>35</v>
      </c>
      <c r="B60" s="22" t="str">
        <f>Φύλλο1!BE249</f>
        <v>ΓΕΩΡΓΑΚΟΠΟΥΛΟΥ</v>
      </c>
      <c r="C60" s="22" t="str">
        <f>Φύλλο1!BD249</f>
        <v>ΓΕΩΡΓΙΑ</v>
      </c>
      <c r="D60" s="22" t="str">
        <f>Φύλλο1!BF249</f>
        <v>ΝΙΚΟΛΑΟΣ</v>
      </c>
      <c r="E60" s="22" t="str">
        <f>Φύλλο1!BG249</f>
        <v>ΣΤΗ ΔΙΑΘΕΣΗ ΤΟΥ ΠΥΣΠΕ</v>
      </c>
      <c r="F60" s="22">
        <f>Φύλλο1!BC249</f>
        <v>619272</v>
      </c>
      <c r="G60" s="22" t="str">
        <f>Φύλλο1!BK249</f>
        <v>ΠΕ60</v>
      </c>
      <c r="H60" s="22">
        <f>Φύλλο1!BH249</f>
        <v>12</v>
      </c>
      <c r="I60" s="22">
        <f>Φύλλο1!BI249</f>
        <v>6</v>
      </c>
      <c r="J60" s="22">
        <f>Φύλλο1!BJ249</f>
        <v>14</v>
      </c>
      <c r="K60" s="22">
        <f>IF(H60&lt;=10,H60+TRUNC((IF(J60&gt;15,(I60+1)/12,I60/12)),3),(IF(AND((H60&gt;10),(H60&lt;=20)),10+(H60-10)*1.5+TRUNC((1.5*(IF(J60&gt;15,(I60+1)/12,I60/12))),3),25+(H60-20)*2+TRUNC((2*(IF(J60&gt;15,(I60+1)/12,I60/12))),3))))</f>
        <v>13.75</v>
      </c>
      <c r="L60" s="22">
        <f>IF(Φύλλο1!AH249=0,0,IF(Φύλλο1!AH249=1,4,IF(Φύλλο1!AH249=2,4,IF(Φύλλο1!AH249=3,4,IF(Φύλλο1!AH249=4,12,IF(Φύλλο1!AH249=5,6,"error"))))))</f>
        <v>4</v>
      </c>
      <c r="M60" s="22">
        <f>IF(Φύλλο1!AI249=0,0,IF(Φύλλο1!AI249=1,5,IF(Φύλλο1!AI249=2,11,IF(Φύλλο1!AI249=3,19,IF(Φύλλο1!AI249=4,29,19+(Φύλλο1!AI249-3)*10)))))</f>
        <v>19</v>
      </c>
      <c r="N60" s="22">
        <f>IF(Φύλλο1!AK249 = 0,0,4)</f>
        <v>4</v>
      </c>
      <c r="O60" s="22" t="str">
        <f>IF(Φύλλο1!AK249=0,0,IF(Φύλλο1!AK249=1,"ΑΙΓΙΑΛΕΙΑΣ",IF(Φύλλο1!AK249=2,"ΔΥΤΙΚΗΣ ΑΧΑΪΑΣ",IF(Φύλλο1!AK249=3,"ΕΡΥΜΑΝΘΟΥ",IF(Φύλλο1!AK249=4,"ΚΑΛΑΒΡΥΤΩΝ",IF(Φύλλο1!AK249=5,"ΠΑΤΡΕΩN",error))))))</f>
        <v>ΠΑΤΡΕΩN</v>
      </c>
      <c r="P60" s="22">
        <f>IF(Φύλλο1!AL249 = 0,0,10)</f>
        <v>10</v>
      </c>
      <c r="Q60" s="50" t="str">
        <f>IF(Φύλλο1!AL249=0,0,IF(Φύλλο1!AL249=1,"ΑΙΓΙΑΛΕΙΑΣ",IF(Φύλλο1!AL249=2,"ΔΥΤΙΚΗΣ ΑΧΑΪΑΣ",IF(Φύλλο1!AL249=3,"ΕΡΥΜΑΝΘΟΥ",IF(Φύλλο1!AL249=4,"ΚΑΛΑΒΡΥΤΩΝ",IF(Φύλλο1!AL249=5,"ΠΑΤΡΕΩN",error))))))</f>
        <v>ΔΥΤΙΚΗΣ ΑΧΑΪΑΣ</v>
      </c>
      <c r="R60" s="22">
        <f>IF(Φύλλο1!G249 = 1,3,0)</f>
        <v>0</v>
      </c>
      <c r="S60" s="22">
        <f>IF(Φύλλο1!H249 = 1,2,0)</f>
        <v>0</v>
      </c>
      <c r="T60" s="22">
        <f>IF(Φύλλο1!I249=0,0,IF(Φύλλο1!I249=1,"ΑΙΓΙΑΛΕΙΑΣ",IF(Φύλλο1!I249=2,"ΔΥΤΙΚΗΣ ΑΧΑΪΑΣ",IF(Φύλλο1!I249=3,"ΕΡΥΜΑΝΘΟΥ",IF(Φύλλο1!I249=4,"ΚΑΛΑΒΡΥΤΩΝ",IF(Φύλλο1!I249=5,"ΠΑΤΡΕΩN",error))))))</f>
        <v>0</v>
      </c>
      <c r="U60" s="22">
        <f>IF(Φύλλο1!B249=1,5,IF(Φύλλο1!B249=2,20,IF(Φύλλο1!B249=3,30,0)))</f>
        <v>0</v>
      </c>
      <c r="V60" s="22">
        <f>IF(Φύλλο1!C249=1,1,IF(Φύλλο1!C249=2,3,0))</f>
        <v>0</v>
      </c>
      <c r="W60" s="22">
        <f>IF(Φύλλο1!D249=0,0,IF(Φύλλο1!D249=1,"ΑΙΓΙΑΛΕΙΑΣ",IF(Φύλλο1!D249=2,"ΔΥΤΙΚΗΣ ΑΧΑΪΑΣ",IF(Φύλλο1!D249=3,"ΕΡΥΜΑΝΘΟΥ",IF(Φύλλο1!D249=4,"ΚΑΛΑΒΡΥΤΩΝ",IF(Φύλλο1!D249=5,"ΠΑΤΡΕΩN",error))))))</f>
        <v>0</v>
      </c>
      <c r="X60" s="22">
        <f>IF(Φύλλο1!E249=1,5,0)</f>
        <v>0</v>
      </c>
      <c r="Y60" s="22">
        <f>IF(Φύλλο1!F249=0,0,IF(Φύλλο1!F249=1,"ΑΙΓΙΑΛΕΙΑΣ",IF(Φύλλο1!F249=2,"ΔΥΤΙΚΗΣ ΑΧΑΪΑΣ",IF(Φύλλο1!F249=3,"ΕΡΥΜΑΝΘΟΥ",IF(Φύλλο1!F249=4,"ΚΑΛΑΒΡΥΤΩΝ",IF(Φύλλο1!F249=5,"ΠΑΤΡΕΩN",error))))))</f>
        <v>0</v>
      </c>
      <c r="Z60" s="24">
        <f>AL60+L60+M60+R60+U60</f>
        <v>36.75</v>
      </c>
      <c r="AA60" s="22">
        <f>Z60 + IF(O60="ΠΑΤΡΕΩN",4,0) + IF(Q60="ΠΑΤΡΕΩN",10,0) + IF(T60="ΠΑΤΡΕΩN",S60,0) + IF(W60="ΠΑΤΡΕΩN",V60,0) + IF(Y60="ΠΑΤΡΕΩN",X60,0)</f>
        <v>40.75</v>
      </c>
      <c r="AB60" s="22">
        <f>Z60 + IF(O60="ΑΙΓΙΑΛΕΙΑΣ",4,0) + IF(Q60="ΑΙΓΙΑΛΕΙΑΣ",10,0) + IF(T60="ΑΙΓΙΑΛΕΙΑΣ",S60,0) + IF(W60="ΑΙΓΙΑΛΕΙΑΣ",V60,0) + IF(Y60="ΑΙΓΙΑΛΕΙΑΣ",X60,0)</f>
        <v>36.75</v>
      </c>
      <c r="AC60" s="22">
        <f>Z60 + IF(O60="ΔΥΤΙΚΗΣ ΑΧΑΪΑΣ",4,0) + IF(Q60="ΔΥΤΙΚΗΣ ΑΧΑΪΑΣ",10,0) + IF(T60="ΔΥΤΙΚΗΣ ΑΧΑΪΑΣ",S60,0) + IF(W60="ΔΥΤΙΚΗΣ ΑΧΑΪΑΣ",V60,0) + IF(Y60="ΔΥΤΙΚΗΣ ΑΧΑΪΑΣ",X60,0)</f>
        <v>46.75</v>
      </c>
      <c r="AD60" s="22">
        <f>Z60 + IF(O60="ΕΡΥΜΑΝΘΟΥ",4,0) + IF(Q60="ΕΡΥΜΑΝΘΟΥ",10,0) + IF(T60="ΕΡΥΜΑΝΘΟΥ",S60,0) + IF(W60="ΕΡΥΜΑΝΘΟΥ",V60,0) + IF(Y60="ΕΡΥΜΑΝΘΟΥ",X60,0)</f>
        <v>36.75</v>
      </c>
      <c r="AE60" s="22">
        <f>Z60 + IF(O60="ΚΑΛΑΒΡΥΤΩΝ",4,0) + IF(Q60="ΚΑΛΑΒΡΥΤΩΝ",10,0) + IF(T60="ΚΑΛΑΒΡΥΤΩΝ",S60,0) + IF(W60="ΚΑΛΑΒΡΥΤΩΝ",V60,0) + IF(Y60="ΚΑΛΑΒΡΥΤΩΝ",X60,0)</f>
        <v>36.75</v>
      </c>
      <c r="AF60" s="22" t="str">
        <f>IF(Φύλλο1!AN249=1,"ΝΑΙ","ΌΧΙ")</f>
        <v>ΌΧΙ</v>
      </c>
      <c r="AG60" s="62" t="s">
        <v>1317</v>
      </c>
      <c r="AH60" s="69"/>
      <c r="AI60" s="52">
        <f>H60</f>
        <v>12</v>
      </c>
      <c r="AJ60" s="53">
        <f>IF(J60&gt;14,I60+1,I60)</f>
        <v>6</v>
      </c>
      <c r="AK60" s="53">
        <f>AI60+AJ60/12</f>
        <v>12.5</v>
      </c>
      <c r="AL60" s="53">
        <f>ROUNDUP((IF(AK60&gt;20,(AK60-20)*2+10+15,(IF(AK60&gt;10,(AK60-10)*1.5+10,AK60*1)))),3)</f>
        <v>13.75</v>
      </c>
      <c r="AM60" s="54"/>
      <c r="AN60" s="67" t="s">
        <v>1349</v>
      </c>
    </row>
    <row r="61" spans="1:40" s="12" customFormat="1">
      <c r="A61" s="39">
        <v>20</v>
      </c>
      <c r="B61" s="18" t="str">
        <f>Φύλλο1!BE41</f>
        <v>ΠΑΝΤΕΛΗ</v>
      </c>
      <c r="C61" s="18" t="str">
        <f>Φύλλο1!BD41</f>
        <v>ΧΡΥΣΑΝΘΗ</v>
      </c>
      <c r="D61" s="18" t="str">
        <f>Φύλλο1!BF41</f>
        <v>ΓΕΩΡΓΙΟΣ</v>
      </c>
      <c r="E61" s="18" t="str">
        <f>Φύλλο1!BG41</f>
        <v>ΝΗΠΙΑΓΩΓΕΙΟ ΣΚΕΠΑΣΤΟΥ</v>
      </c>
      <c r="F61" s="18">
        <f>Φύλλο1!BC41</f>
        <v>599496</v>
      </c>
      <c r="G61" s="18" t="str">
        <f>Φύλλο1!BK41</f>
        <v>ΠΕ60</v>
      </c>
      <c r="H61" s="18">
        <f>Φύλλο1!BH41</f>
        <v>25</v>
      </c>
      <c r="I61" s="18">
        <f>Φύλλο1!BI41</f>
        <v>3</v>
      </c>
      <c r="J61" s="18">
        <f>Φύλλο1!BJ41</f>
        <v>5</v>
      </c>
      <c r="K61" s="18">
        <f>IF(H61&lt;=10,H61+TRUNC((IF(J61&gt;15,(I61+1)/12,I61/12)),3),(IF(AND((H61&gt;10),(H61&lt;=20)),10+(H61-10)*1.5+TRUNC((1.5*(IF(J61&gt;15,(I61+1)/12,I61/12))),3),25+(H61-20)*2+TRUNC((2*(IF(J61&gt;15,(I61+1)/12,I61/12))),3))))</f>
        <v>35.5</v>
      </c>
      <c r="L61" s="15">
        <v>0</v>
      </c>
      <c r="M61" s="15">
        <v>5</v>
      </c>
      <c r="N61" s="18">
        <f>IF(Φύλλο1!AK41 = 0,0,4)</f>
        <v>4</v>
      </c>
      <c r="O61" s="18" t="str">
        <f>IF(Φύλλο1!AK41=0,0,IF(Φύλλο1!AK41=1,"ΑΙΓΙΑΛΕΙΑΣ",IF(Φύλλο1!AK41=2,"ΔΥΤΙΚΗΣ ΑΧΑΪΑΣ",IF(Φύλλο1!AK41=3,"ΕΡΥΜΑΝΘΟΥ",IF(Φύλλο1!AK41=4,"ΚΑΛΑΒΡΥΤΩΝ",IF(Φύλλο1!AK41=5,"ΠΑΤΡΕΩN",error))))))</f>
        <v>ΚΑΛΑΒΡΥΤΩΝ</v>
      </c>
      <c r="P61" s="18">
        <f>IF(Φύλλο1!AL41 = 0,0,10)</f>
        <v>0</v>
      </c>
      <c r="Q61" s="18">
        <f>IF(Φύλλο1!AL41=0,0,IF(Φύλλο1!AL41=1,"ΑΙΓΙΑΛΕΙΑΣ",IF(Φύλλο1!AL41=2,"ΔΥΤΙΚΗΣ ΑΧΑΪΑΣ",IF(Φύλλο1!AL41=3,"ΕΡΥΜΑΝΘΟΥ",IF(Φύλλο1!AL41=4,"ΚΑΛΑΒΡΥΤΩΝ",IF(Φύλλο1!AL41=5,"ΠΑΤΡΕΩN",error))))))</f>
        <v>0</v>
      </c>
      <c r="R61" s="18">
        <f>IF(Φύλλο1!G41 = 1,3,0)</f>
        <v>0</v>
      </c>
      <c r="S61" s="18">
        <f>IF(Φύλλο1!H41 = 1,2,0)</f>
        <v>0</v>
      </c>
      <c r="T61" s="18">
        <f>IF(Φύλλο1!I41=0,0,IF(Φύλλο1!I41=1,"ΑΙΓΙΑΛΕΙΑΣ",IF(Φύλλο1!I41=2,"ΔΥΤΙΚΗΣ ΑΧΑΪΑΣ",IF(Φύλλο1!I41=3,"ΕΡΥΜΑΝΘΟΥ",IF(Φύλλο1!I41=4,"ΚΑΛΑΒΡΥΤΩΝ",IF(Φύλλο1!I41=5,"ΠΑΤΡΕΩN",error))))))</f>
        <v>0</v>
      </c>
      <c r="U61" s="18">
        <f>IF(Φύλλο1!B41=1,5,IF(Φύλλο1!B41=2,20,IF(Φύλλο1!B41=3,30,0)))</f>
        <v>0</v>
      </c>
      <c r="V61" s="18">
        <f>IF(Φύλλο1!C41=1,1,IF(Φύλλο1!C41=2,3,0))</f>
        <v>0</v>
      </c>
      <c r="W61" s="18">
        <f>IF(Φύλλο1!D41=0,0,IF(Φύλλο1!D41=1,"ΑΙΓΙΑΛΕΙΑΣ",IF(Φύλλο1!D41=2,"ΔΥΤΙΚΗΣ ΑΧΑΪΑΣ",IF(Φύλλο1!D41=3,"ΕΡΥΜΑΝΘΟΥ",IF(Φύλλο1!D41=4,"ΚΑΛΑΒΡΥΤΩΝ",IF(Φύλλο1!D41=5,"ΠΑΤΡΕΩN",error))))))</f>
        <v>0</v>
      </c>
      <c r="X61" s="18">
        <f>IF(Φύλλο1!E41=1,5,0)</f>
        <v>0</v>
      </c>
      <c r="Y61" s="18">
        <f>IF(Φύλλο1!F41=0,0,IF(Φύλλο1!F41=1,"ΑΙΓΙΑΛΕΙΑΣ",IF(Φύλλο1!F41=2,"ΔΥΤΙΚΗΣ ΑΧΑΪΑΣ",IF(Φύλλο1!F41=3,"ΕΡΥΜΑΝΘΟΥ",IF(Φύλλο1!F41=4,"ΚΑΛΑΒΡΥΤΩΝ",IF(Φύλλο1!F41=5,"ΠΑΤΡΕΩN",error))))))</f>
        <v>0</v>
      </c>
      <c r="Z61" s="19">
        <f>AL61+L61+M61+R61+U61</f>
        <v>40.5</v>
      </c>
      <c r="AA61" s="18">
        <f>Z61 + IF(O61="ΠΑΤΡΕΩN",4,0) + IF(Q61="ΠΑΤΡΕΩN",10,0) + IF(T61="ΠΑΤΡΕΩN",S61,0) + IF(W61="ΠΑΤΡΕΩN",V61,0) + IF(Y61="ΠΑΤΡΕΩN",X61,0)</f>
        <v>40.5</v>
      </c>
      <c r="AB61" s="18">
        <f>Z61 + IF(O61="ΑΙΓΙΑΛΕΙΑΣ",4,0) + IF(Q61="ΑΙΓΙΑΛΕΙΑΣ",10,0) + IF(T61="ΑΙΓΙΑΛΕΙΑΣ",S61,0) + IF(W61="ΑΙΓΙΑΛΕΙΑΣ",V61,0) + IF(Y61="ΑΙΓΙΑΛΕΙΑΣ",X61,0)</f>
        <v>40.5</v>
      </c>
      <c r="AC61" s="18">
        <f>Z61 + IF(O61="ΔΥΤΙΚΗΣ ΑΧΑΪΑΣ",4,0) + IF(Q61="ΔΥΤΙΚΗΣ ΑΧΑΪΑΣ",10,0) + IF(T61="ΔΥΤΙΚΗΣ ΑΧΑΪΑΣ",S61,0) + IF(W61="ΔΥΤΙΚΗΣ ΑΧΑΪΑΣ",V61,0) + IF(Y61="ΔΥΤΙΚΗΣ ΑΧΑΪΑΣ",X61,0)</f>
        <v>40.5</v>
      </c>
      <c r="AD61" s="18">
        <f>Z61 + IF(O61="ΕΡΥΜΑΝΘΟΥ",4,0) + IF(Q61="ΕΡΥΜΑΝΘΟΥ",10,0) + IF(T61="ΕΡΥΜΑΝΘΟΥ",S61,0) + IF(W61="ΕΡΥΜΑΝΘΟΥ",V61,0) + IF(Y61="ΕΡΥΜΑΝΘΟΥ",X61,0)</f>
        <v>40.5</v>
      </c>
      <c r="AE61" s="18">
        <f>Z61 + IF(O61="ΚΑΛΑΒΡΥΤΩΝ",4,0) + IF(Q61="ΚΑΛΑΒΡΥΤΩΝ",10,0) + IF(T61="ΚΑΛΑΒΡΥΤΩΝ",S61,0) + IF(W61="ΚΑΛΑΒΡΥΤΩΝ",V61,0) + IF(Y61="ΚΑΛΑΒΡΥΤΩΝ",X61,0)</f>
        <v>44.5</v>
      </c>
      <c r="AF61" s="18" t="str">
        <f>IF(Φύλλο1!AN41=1,"ΝΑΙ","ΌΧΙ")</f>
        <v>ΌΧΙ</v>
      </c>
      <c r="AG61" s="20" t="s">
        <v>1324</v>
      </c>
      <c r="AH61" s="25"/>
      <c r="AI61" s="27">
        <f>H61</f>
        <v>25</v>
      </c>
      <c r="AJ61" s="41">
        <f>IF(J61&gt;14,I61+1,I61)</f>
        <v>3</v>
      </c>
      <c r="AK61" s="41">
        <f>AI61+AJ61/12</f>
        <v>25.25</v>
      </c>
      <c r="AL61" s="41">
        <f>ROUNDUP((IF(AK61&gt;20,(AK61-20)*2+10+15,(IF(AK61&gt;10,(AK61-10)*1.5+10,AK61*1)))),3)</f>
        <v>35.5</v>
      </c>
      <c r="AM61" s="28"/>
      <c r="AN61" s="42" t="s">
        <v>1349</v>
      </c>
    </row>
    <row r="62" spans="1:40" s="12" customFormat="1">
      <c r="A62" s="39">
        <v>106</v>
      </c>
      <c r="B62" s="18" t="str">
        <f>Φύλλο1!BE127</f>
        <v>ΙΩΑΝΝΙΔΟΥ</v>
      </c>
      <c r="C62" s="18" t="str">
        <f>Φύλλο1!BD127</f>
        <v>ΕΛΕΝΗ</v>
      </c>
      <c r="D62" s="18" t="str">
        <f>Φύλλο1!BF127</f>
        <v>ΙΩΑΝΝΗΣ</v>
      </c>
      <c r="E62" s="18" t="str">
        <f>Φύλλο1!BG127</f>
        <v>ΝΗΠΙΑΓΩΓΕΙΟ ΧΑΛΑΝΔΡΙΤΣΑΣ</v>
      </c>
      <c r="F62" s="18">
        <f>Φύλλο1!BC127</f>
        <v>611985</v>
      </c>
      <c r="G62" s="18" t="str">
        <f>Φύλλο1!BK127</f>
        <v>ΠΕ60</v>
      </c>
      <c r="H62" s="18">
        <f>Φύλλο1!BH127</f>
        <v>13</v>
      </c>
      <c r="I62" s="18">
        <f>Φύλλο1!BI127</f>
        <v>0</v>
      </c>
      <c r="J62" s="18">
        <f>Φύλλο1!BJ127</f>
        <v>1</v>
      </c>
      <c r="K62" s="18">
        <f>IF(H62&lt;=10,H62+TRUNC((IF(J62&gt;15,(I62+1)/12,I62/12)),3),(IF(AND((H62&gt;10),(H62&lt;=20)),10+(H62-10)*1.5+TRUNC((1.5*(IF(J62&gt;15,(I62+1)/12,I62/12))),3),25+(H62-20)*2+TRUNC((2*(IF(J62&gt;15,(I62+1)/12,I62/12))),3))))</f>
        <v>14.5</v>
      </c>
      <c r="L62" s="18">
        <f>IF(Φύλλο1!AH127=0,0,IF(Φύλλο1!AH127=1,4,IF(Φύλλο1!AH127=2,4,IF(Φύλλο1!AH127=3,4,IF(Φύλλο1!AH127=4,12,IF(Φύλλο1!AH127=5,6,"error"))))))</f>
        <v>4</v>
      </c>
      <c r="M62" s="18">
        <f>IF(Φύλλο1!AI127=0,0,IF(Φύλλο1!AI127=1,5,IF(Φύλλο1!AI127=2,11,IF(Φύλλο1!AI127=3,19,IF(Φύλλο1!AI127=4,29,19+(Φύλλο1!AI127-3)*10)))))</f>
        <v>5</v>
      </c>
      <c r="N62" s="18">
        <f>IF(Φύλλο1!AK127 = 0,0,4)</f>
        <v>4</v>
      </c>
      <c r="O62" s="18" t="str">
        <f>IF(Φύλλο1!AK127=0,0,IF(Φύλλο1!AK127=1,"ΑΙΓΙΑΛΕΙΑΣ",IF(Φύλλο1!AK127=2,"ΔΥΤΙΚΗΣ ΑΧΑΪΑΣ",IF(Φύλλο1!AK127=3,"ΕΡΥΜΑΝΘΟΥ",IF(Φύλλο1!AK127=4,"ΚΑΛΑΒΡΥΤΩΝ",IF(Φύλλο1!AK127=5,"ΠΑΤΡΕΩN",error))))))</f>
        <v>ΠΑΤΡΕΩN</v>
      </c>
      <c r="P62" s="18">
        <f>IF(Φύλλο1!AL127 = 0,0,10)</f>
        <v>10</v>
      </c>
      <c r="Q62" s="18" t="str">
        <f>IF(Φύλλο1!AL127=0,0,IF(Φύλλο1!AL127=1,"ΑΙΓΙΑΛΕΙΑΣ",IF(Φύλλο1!AL127=2,"ΔΥΤΙΚΗΣ ΑΧΑΪΑΣ",IF(Φύλλο1!AL127=3,"ΕΡΥΜΑΝΘΟΥ",IF(Φύλλο1!AL127=4,"ΚΑΛΑΒΡΥΤΩΝ",IF(Φύλλο1!AL127=5,"ΠΑΤΡΕΩN",error))))))</f>
        <v>ΠΑΤΡΕΩN</v>
      </c>
      <c r="R62" s="18">
        <f>IF(Φύλλο1!G127 = 1,3,0)</f>
        <v>0</v>
      </c>
      <c r="S62" s="18">
        <f>IF(Φύλλο1!H127 = 1,2,0)</f>
        <v>0</v>
      </c>
      <c r="T62" s="18">
        <f>IF(Φύλλο1!I127=0,0,IF(Φύλλο1!I127=1,"ΑΙΓΙΑΛΕΙΑΣ",IF(Φύλλο1!I127=2,"ΔΥΤΙΚΗΣ ΑΧΑΪΑΣ",IF(Φύλλο1!I127=3,"ΕΡΥΜΑΝΘΟΥ",IF(Φύλλο1!I127=4,"ΚΑΛΑΒΡΥΤΩΝ",IF(Φύλλο1!I127=5,"ΠΑΤΡΕΩN",error))))))</f>
        <v>0</v>
      </c>
      <c r="U62" s="18">
        <f>IF(Φύλλο1!B127=1,5,IF(Φύλλο1!B127=2,20,IF(Φύλλο1!B127=3,30,0)))</f>
        <v>0</v>
      </c>
      <c r="V62" s="18">
        <f>IF(Φύλλο1!C127=1,1,IF(Φύλλο1!C127=2,3,0))</f>
        <v>3</v>
      </c>
      <c r="W62" s="18" t="str">
        <f>IF(Φύλλο1!D127=0,0,IF(Φύλλο1!D127=1,"ΑΙΓΙΑΛΕΙΑΣ",IF(Φύλλο1!D127=2,"ΔΥΤΙΚΗΣ ΑΧΑΪΑΣ",IF(Φύλλο1!D127=3,"ΕΡΥΜΑΝΘΟΥ",IF(Φύλλο1!D127=4,"ΚΑΛΑΒΡΥΤΩΝ",IF(Φύλλο1!D127=5,"ΠΑΤΡΕΩN",error))))))</f>
        <v>ΠΑΤΡΕΩN</v>
      </c>
      <c r="X62" s="18">
        <f>IF(Φύλλο1!E127=1,5,0)</f>
        <v>0</v>
      </c>
      <c r="Y62" s="18">
        <f>IF(Φύλλο1!F127=0,0,IF(Φύλλο1!F127=1,"ΑΙΓΙΑΛΕΙΑΣ",IF(Φύλλο1!F127=2,"ΔΥΤΙΚΗΣ ΑΧΑΪΑΣ",IF(Φύλλο1!F127=3,"ΕΡΥΜΑΝΘΟΥ",IF(Φύλλο1!F127=4,"ΚΑΛΑΒΡΥΤΩΝ",IF(Φύλλο1!F127=5,"ΠΑΤΡΕΩN",error))))))</f>
        <v>0</v>
      </c>
      <c r="Z62" s="19">
        <f>AL62+L62+M62+R62+U62</f>
        <v>23.5</v>
      </c>
      <c r="AA62" s="18">
        <f>Z62 + IF(O62="ΠΑΤΡΕΩN",4,0) + IF(Q62="ΠΑΤΡΕΩN",10,0) + IF(T62="ΠΑΤΡΕΩN",S62,0) + IF(W62="ΠΑΤΡΕΩN",V62,0) + IF(Y62="ΠΑΤΡΕΩN",X62,0)</f>
        <v>40.5</v>
      </c>
      <c r="AB62" s="18">
        <f>Z62 + IF(O62="ΑΙΓΙΑΛΕΙΑΣ",4,0) + IF(Q62="ΑΙΓΙΑΛΕΙΑΣ",10,0) + IF(T62="ΑΙΓΙΑΛΕΙΑΣ",S62,0) + IF(W62="ΑΙΓΙΑΛΕΙΑΣ",V62,0) + IF(Y62="ΑΙΓΙΑΛΕΙΑΣ",X62,0)</f>
        <v>23.5</v>
      </c>
      <c r="AC62" s="18">
        <f>Z62 + IF(O62="ΔΥΤΙΚΗΣ ΑΧΑΪΑΣ",4,0) + IF(Q62="ΔΥΤΙΚΗΣ ΑΧΑΪΑΣ",10,0) + IF(T62="ΔΥΤΙΚΗΣ ΑΧΑΪΑΣ",S62,0) + IF(W62="ΔΥΤΙΚΗΣ ΑΧΑΪΑΣ",V62,0) + IF(Y62="ΔΥΤΙΚΗΣ ΑΧΑΪΑΣ",X62,0)</f>
        <v>23.5</v>
      </c>
      <c r="AD62" s="18">
        <f>Z62 + IF(O62="ΕΡΥΜΑΝΘΟΥ",4,0) + IF(Q62="ΕΡΥΜΑΝΘΟΥ",10,0) + IF(T62="ΕΡΥΜΑΝΘΟΥ",S62,0) + IF(W62="ΕΡΥΜΑΝΘΟΥ",V62,0) + IF(Y62="ΕΡΥΜΑΝΘΟΥ",X62,0)</f>
        <v>23.5</v>
      </c>
      <c r="AE62" s="18">
        <f>Z62 + IF(O62="ΚΑΛΑΒΡΥΤΩΝ",4,0) + IF(Q62="ΚΑΛΑΒΡΥΤΩΝ",10,0) + IF(T62="ΚΑΛΑΒΡΥΤΩΝ",S62,0) + IF(W62="ΚΑΛΑΒΡΥΤΩΝ",V62,0) + IF(Y62="ΚΑΛΑΒΡΥΤΩΝ",X62,0)</f>
        <v>23.5</v>
      </c>
      <c r="AF62" s="18" t="str">
        <f>IF(Φύλλο1!AN127=1,"ΝΑΙ","ΌΧΙ")</f>
        <v>ΌΧΙ</v>
      </c>
      <c r="AG62" s="40" t="s">
        <v>1318</v>
      </c>
      <c r="AH62" s="43"/>
      <c r="AI62" s="27">
        <f>H62</f>
        <v>13</v>
      </c>
      <c r="AJ62" s="41">
        <f>IF(J62&gt;14,I62+1,I62)</f>
        <v>0</v>
      </c>
      <c r="AK62" s="41">
        <f>AI62+AJ62/12</f>
        <v>13</v>
      </c>
      <c r="AL62" s="41">
        <f>ROUNDUP((IF(AK62&gt;20,(AK62-20)*2+10+15,(IF(AK62&gt;10,(AK62-10)*1.5+10,AK62*1)))),3)</f>
        <v>14.5</v>
      </c>
      <c r="AM62" s="28"/>
      <c r="AN62" s="42" t="s">
        <v>1349</v>
      </c>
    </row>
    <row r="63" spans="1:40" s="12" customFormat="1">
      <c r="A63" s="44">
        <v>21</v>
      </c>
      <c r="B63" s="18" t="str">
        <f>Φύλλο1!BE181</f>
        <v>ΤΙΤΙΡΗ</v>
      </c>
      <c r="C63" s="18" t="str">
        <f>Φύλλο1!BD181</f>
        <v>ΓΕΩΡΓΙΑ</v>
      </c>
      <c r="D63" s="18" t="str">
        <f>Φύλλο1!BF181</f>
        <v>ΑΘΑΝΑΣΙΟΣ</v>
      </c>
      <c r="E63" s="18" t="str">
        <f>Φύλλο1!BG181</f>
        <v>ΝΗΠΙΑΓΩΓΕΙΟ ΚΑΜΑΡΩΝ</v>
      </c>
      <c r="F63" s="18">
        <f>Φύλλο1!BC181</f>
        <v>589611</v>
      </c>
      <c r="G63" s="18" t="str">
        <f>Φύλλο1!BK181</f>
        <v>ΠΕ60</v>
      </c>
      <c r="H63" s="18">
        <f>Φύλλο1!BH181</f>
        <v>27</v>
      </c>
      <c r="I63" s="18">
        <f>Φύλλο1!BI181</f>
        <v>6</v>
      </c>
      <c r="J63" s="18">
        <f>Φύλλο1!BJ181</f>
        <v>22</v>
      </c>
      <c r="K63" s="18">
        <f>IF(H63&lt;=10,H63+TRUNC((IF(J63&gt;15,(I63+1)/12,I63/12)),3),(IF(AND((H63&gt;10),(H63&lt;=20)),10+(H63-10)*1.5+TRUNC((1.5*(IF(J63&gt;15,(I63+1)/12,I63/12))),3),25+(H63-20)*2+TRUNC((2*(IF(J63&gt;15,(I63+1)/12,I63/12))),3))))</f>
        <v>40.165999999999997</v>
      </c>
      <c r="L63" s="18">
        <f>IF(Φύλλο1!AH181=0,0,IF(Φύλλο1!AH181=1,4,IF(Φύλλο1!AH181=2,4,IF(Φύλλο1!AH181=3,4,IF(Φύλλο1!AH181=4,12,IF(Φύλλο1!AH181=5,6,"error"))))))</f>
        <v>0</v>
      </c>
      <c r="M63" s="18">
        <f>IF(Φύλλο1!AI181=0,0,IF(Φύλλο1!AI181=1,5,IF(Φύλλο1!AI181=2,11,IF(Φύλλο1!AI181=3,19,IF(Φύλλο1!AI181=4,29,19+(Φύλλο1!AI181-3)*10)))))</f>
        <v>0</v>
      </c>
      <c r="N63" s="18">
        <f>IF(Φύλλο1!AK181 = 0,0,4)</f>
        <v>0</v>
      </c>
      <c r="O63" s="18">
        <f>IF(Φύλλο1!AK181=0,0,IF(Φύλλο1!AK181=1,"ΑΙΓΙΑΛΕΙΑΣ",IF(Φύλλο1!AK181=2,"ΔΥΤΙΚΗΣ ΑΧΑΪΑΣ",IF(Φύλλο1!AK181=3,"ΕΡΥΜΑΝΘΟΥ",IF(Φύλλο1!AK181=4,"ΚΑΛΑΒΡΥΤΩΝ",IF(Φύλλο1!AK181=5,"ΠΑΤΡΕΩN",error))))))</f>
        <v>0</v>
      </c>
      <c r="P63" s="18">
        <f>IF(Φύλλο1!AL181 = 0,0,10)</f>
        <v>0</v>
      </c>
      <c r="Q63" s="18">
        <f>IF(Φύλλο1!AL181=0,0,IF(Φύλλο1!AL181=1,"ΑΙΓΙΑΛΕΙΑΣ",IF(Φύλλο1!AL181=2,"ΔΥΤΙΚΗΣ ΑΧΑΪΑΣ",IF(Φύλλο1!AL181=3,"ΕΡΥΜΑΝΘΟΥ",IF(Φύλλο1!AL181=4,"ΚΑΛΑΒΡΥΤΩΝ",IF(Φύλλο1!AL181=5,"ΠΑΤΡΕΩN",error))))))</f>
        <v>0</v>
      </c>
      <c r="R63" s="18">
        <f>IF(Φύλλο1!G181 = 1,3,0)</f>
        <v>0</v>
      </c>
      <c r="S63" s="18">
        <f>IF(Φύλλο1!H181 = 1,2,0)</f>
        <v>0</v>
      </c>
      <c r="T63" s="18">
        <f>IF(Φύλλο1!I181=0,0,IF(Φύλλο1!I181=1,"ΑΙΓΙΑΛΕΙΑΣ",IF(Φύλλο1!I181=2,"ΔΥΤΙΚΗΣ ΑΧΑΪΑΣ",IF(Φύλλο1!I181=3,"ΕΡΥΜΑΝΘΟΥ",IF(Φύλλο1!I181=4,"ΚΑΛΑΒΡΥΤΩΝ",IF(Φύλλο1!I181=5,"ΠΑΤΡΕΩN",error))))))</f>
        <v>0</v>
      </c>
      <c r="U63" s="18">
        <f>IF(Φύλλο1!B181=1,5,IF(Φύλλο1!B181=2,20,IF(Φύλλο1!B181=3,30,0)))</f>
        <v>0</v>
      </c>
      <c r="V63" s="18">
        <f>IF(Φύλλο1!C181=1,1,IF(Φύλλο1!C181=2,3,0))</f>
        <v>0</v>
      </c>
      <c r="W63" s="18">
        <f>IF(Φύλλο1!D181=0,0,IF(Φύλλο1!D181=1,"ΑΙΓΙΑΛΕΙΑΣ",IF(Φύλλο1!D181=2,"ΔΥΤΙΚΗΣ ΑΧΑΪΑΣ",IF(Φύλλο1!D181=3,"ΕΡΥΜΑΝΘΟΥ",IF(Φύλλο1!D181=4,"ΚΑΛΑΒΡΥΤΩΝ",IF(Φύλλο1!D181=5,"ΠΑΤΡΕΩN",error))))))</f>
        <v>0</v>
      </c>
      <c r="X63" s="18">
        <f>IF(Φύλλο1!E181=1,5,0)</f>
        <v>0</v>
      </c>
      <c r="Y63" s="18">
        <f>IF(Φύλλο1!F181=0,0,IF(Φύλλο1!F181=1,"ΑΙΓΙΑΛΕΙΑΣ",IF(Φύλλο1!F181=2,"ΔΥΤΙΚΗΣ ΑΧΑΪΑΣ",IF(Φύλλο1!F181=3,"ΕΡΥΜΑΝΘΟΥ",IF(Φύλλο1!F181=4,"ΚΑΛΑΒΡΥΤΩΝ",IF(Φύλλο1!F181=5,"ΠΑΤΡΕΩN",error))))))</f>
        <v>0</v>
      </c>
      <c r="Z63" s="19">
        <f>AL63+L63+M63+R63+U63</f>
        <v>40.166999999999994</v>
      </c>
      <c r="AA63" s="18">
        <f>Z63 + IF(O63="ΠΑΤΡΕΩN",4,0) + IF(Q63="ΠΑΤΡΕΩN",10,0) + IF(T63="ΠΑΤΡΕΩN",S63,0) + IF(W63="ΠΑΤΡΕΩN",V63,0) + IF(Y63="ΠΑΤΡΕΩN",X63,0)</f>
        <v>40.166999999999994</v>
      </c>
      <c r="AB63" s="18">
        <f>Z63 + IF(O63="ΑΙΓΙΑΛΕΙΑΣ",4,0) + IF(Q63="ΑΙΓΙΑΛΕΙΑΣ",10,0) + IF(T63="ΑΙΓΙΑΛΕΙΑΣ",S63,0) + IF(W63="ΑΙΓΙΑΛΕΙΑΣ",V63,0) + IF(Y63="ΑΙΓΙΑΛΕΙΑΣ",X63,0)</f>
        <v>40.166999999999994</v>
      </c>
      <c r="AC63" s="18">
        <f>Z63 + IF(O63="ΔΥΤΙΚΗΣ ΑΧΑΪΑΣ",4,0) + IF(Q63="ΔΥΤΙΚΗΣ ΑΧΑΪΑΣ",10,0) + IF(T63="ΔΥΤΙΚΗΣ ΑΧΑΪΑΣ",S63,0) + IF(W63="ΔΥΤΙΚΗΣ ΑΧΑΪΑΣ",V63,0) + IF(Y63="ΔΥΤΙΚΗΣ ΑΧΑΪΑΣ",X63,0)</f>
        <v>40.166999999999994</v>
      </c>
      <c r="AD63" s="18">
        <f>Z63 + IF(O63="ΕΡΥΜΑΝΘΟΥ",4,0) + IF(Q63="ΕΡΥΜΑΝΘΟΥ",10,0) + IF(T63="ΕΡΥΜΑΝΘΟΥ",S63,0) + IF(W63="ΕΡΥΜΑΝΘΟΥ",V63,0) + IF(Y63="ΕΡΥΜΑΝΘΟΥ",X63,0)</f>
        <v>40.166999999999994</v>
      </c>
      <c r="AE63" s="18">
        <f>Z63 + IF(O63="ΚΑΛΑΒΡΥΤΩΝ",4,0) + IF(Q63="ΚΑΛΑΒΡΥΤΩΝ",10,0) + IF(T63="ΚΑΛΑΒΡΥΤΩΝ",S63,0) + IF(W63="ΚΑΛΑΒΡΥΤΩΝ",V63,0) + IF(Y63="ΚΑΛΑΒΡΥΤΩΝ",X63,0)</f>
        <v>40.166999999999994</v>
      </c>
      <c r="AF63" s="18" t="str">
        <f>IF(Φύλλο1!AN181=1,"ΝΑΙ","ΌΧΙ")</f>
        <v>ΌΧΙ</v>
      </c>
      <c r="AG63" s="40" t="s">
        <v>1319</v>
      </c>
      <c r="AH63" s="43"/>
      <c r="AI63" s="27">
        <f>H63</f>
        <v>27</v>
      </c>
      <c r="AJ63" s="41">
        <f>IF(J63&gt;14,I63+1,I63)</f>
        <v>7</v>
      </c>
      <c r="AK63" s="41">
        <f>AI63+AJ63/12</f>
        <v>27.583333333333332</v>
      </c>
      <c r="AL63" s="41">
        <f>ROUNDUP((IF(AK63&gt;20,(AK63-20)*2+10+15,(IF(AK63&gt;10,(AK63-10)*1.5+10,AK63*1)))),3)</f>
        <v>40.166999999999994</v>
      </c>
      <c r="AM63" s="28"/>
      <c r="AN63" s="42" t="s">
        <v>1349</v>
      </c>
    </row>
    <row r="64" spans="1:40" s="12" customFormat="1">
      <c r="A64" s="39">
        <v>23</v>
      </c>
      <c r="B64" s="18" t="str">
        <f>Φύλλο1!BE65</f>
        <v>ΚΤΕΝΑ</v>
      </c>
      <c r="C64" s="18" t="str">
        <f>Φύλλο1!BD65</f>
        <v>ΙΩΑΝΝΑ</v>
      </c>
      <c r="D64" s="18" t="str">
        <f>Φύλλο1!BF65</f>
        <v>ΔΙΟΝΥΣΙΟΣ</v>
      </c>
      <c r="E64" s="18" t="str">
        <f>Φύλλο1!BG65</f>
        <v>ΣΤΗ ΔΙΑΘΕΣΗ ΤΟΥ ΠΥΣΠΕ</v>
      </c>
      <c r="F64" s="18">
        <f>Φύλλο1!BC65</f>
        <v>602864</v>
      </c>
      <c r="G64" s="18" t="str">
        <f>Φύλλο1!BK65</f>
        <v>ΠΕ60</v>
      </c>
      <c r="H64" s="18">
        <f>Φύλλο1!BH65</f>
        <v>23</v>
      </c>
      <c r="I64" s="18">
        <f>Φύλλο1!BI65</f>
        <v>0</v>
      </c>
      <c r="J64" s="18">
        <f>Φύλλο1!BJ65</f>
        <v>14</v>
      </c>
      <c r="K64" s="18">
        <f>IF(H64&lt;=10,H64+TRUNC((IF(J64&gt;15,(I64+1)/12,I64/12)),3),(IF(AND((H64&gt;10),(H64&lt;=20)),10+(H64-10)*1.5+TRUNC((1.5*(IF(J64&gt;15,(I64+1)/12,I64/12))),3),25+(H64-20)*2+TRUNC((2*(IF(J64&gt;15,(I64+1)/12,I64/12))),3))))</f>
        <v>31</v>
      </c>
      <c r="L64" s="18">
        <f>IF(Φύλλο1!AH65=0,0,IF(Φύλλο1!AH65=1,4,IF(Φύλλο1!AH65=2,4,IF(Φύλλο1!AH65=3,4,IF(Φύλλο1!AH65=4,12,IF(Φύλλο1!AH65=5,6,"error"))))))</f>
        <v>4</v>
      </c>
      <c r="M64" s="15">
        <v>5</v>
      </c>
      <c r="N64" s="18">
        <f>IF(Φύλλο1!AK65 = 0,0,4)</f>
        <v>0</v>
      </c>
      <c r="O64" s="18">
        <f>IF(Φύλλο1!AK65=0,0,IF(Φύλλο1!AK65=1,"ΑΙΓΙΑΛΕΙΑΣ",IF(Φύλλο1!AK65=2,"ΔΥΤΙΚΗΣ ΑΧΑΪΑΣ",IF(Φύλλο1!AK65=3,"ΕΡΥΜΑΝΘΟΥ",IF(Φύλλο1!AK65=4,"ΚΑΛΑΒΡΥΤΩΝ",IF(Φύλλο1!AK65=5,"ΠΑΤΡΕΩN",error))))))</f>
        <v>0</v>
      </c>
      <c r="P64" s="18">
        <f>IF(Φύλλο1!AL65 = 0,0,10)</f>
        <v>0</v>
      </c>
      <c r="Q64" s="18">
        <f>IF(Φύλλο1!AL65=0,0,IF(Φύλλο1!AL65=1,"ΑΙΓΙΑΛΕΙΑΣ",IF(Φύλλο1!AL65=2,"ΔΥΤΙΚΗΣ ΑΧΑΪΑΣ",IF(Φύλλο1!AL65=3,"ΕΡΥΜΑΝΘΟΥ",IF(Φύλλο1!AL65=4,"ΚΑΛΑΒΡΥΤΩΝ",IF(Φύλλο1!AL65=5,"ΠΑΤΡΕΩN",error))))))</f>
        <v>0</v>
      </c>
      <c r="R64" s="18">
        <f>IF(Φύλλο1!G65 = 1,3,0)</f>
        <v>0</v>
      </c>
      <c r="S64" s="18">
        <f>IF(Φύλλο1!H65 = 1,2,0)</f>
        <v>0</v>
      </c>
      <c r="T64" s="18">
        <f>IF(Φύλλο1!I65=0,0,IF(Φύλλο1!I65=1,"ΑΙΓΙΑΛΕΙΑΣ",IF(Φύλλο1!I65=2,"ΔΥΤΙΚΗΣ ΑΧΑΪΑΣ",IF(Φύλλο1!I65=3,"ΕΡΥΜΑΝΘΟΥ",IF(Φύλλο1!I65=4,"ΚΑΛΑΒΡΥΤΩΝ",IF(Φύλλο1!I65=5,"ΠΑΤΡΕΩN",error))))))</f>
        <v>0</v>
      </c>
      <c r="U64" s="18">
        <f>IF(Φύλλο1!B65=1,5,IF(Φύλλο1!B65=2,20,IF(Φύλλο1!B65=3,30,0)))</f>
        <v>0</v>
      </c>
      <c r="V64" s="18">
        <f>IF(Φύλλο1!C65=1,1,IF(Φύλλο1!C65=2,3,0))</f>
        <v>0</v>
      </c>
      <c r="W64" s="18">
        <f>IF(Φύλλο1!D65=0,0,IF(Φύλλο1!D65=1,"ΑΙΓΙΑΛΕΙΑΣ",IF(Φύλλο1!D65=2,"ΔΥΤΙΚΗΣ ΑΧΑΪΑΣ",IF(Φύλλο1!D65=3,"ΕΡΥΜΑΝΘΟΥ",IF(Φύλλο1!D65=4,"ΚΑΛΑΒΡΥΤΩΝ",IF(Φύλλο1!D65=5,"ΠΑΤΡΕΩN",error))))))</f>
        <v>0</v>
      </c>
      <c r="X64" s="18">
        <f>IF(Φύλλο1!E65=1,5,0)</f>
        <v>0</v>
      </c>
      <c r="Y64" s="18">
        <f>IF(Φύλλο1!F65=0,0,IF(Φύλλο1!F65=1,"ΑΙΓΙΑΛΕΙΑΣ",IF(Φύλλο1!F65=2,"ΔΥΤΙΚΗΣ ΑΧΑΪΑΣ",IF(Φύλλο1!F65=3,"ΕΡΥΜΑΝΘΟΥ",IF(Φύλλο1!F65=4,"ΚΑΛΑΒΡΥΤΩΝ",IF(Φύλλο1!F65=5,"ΠΑΤΡΕΩN",error))))))</f>
        <v>0</v>
      </c>
      <c r="Z64" s="19">
        <f>AL64+L64+M64+R64+U64</f>
        <v>40</v>
      </c>
      <c r="AA64" s="18">
        <f>Z64 + IF(O64="ΠΑΤΡΕΩN",4,0) + IF(Q64="ΠΑΤΡΕΩN",10,0) + IF(T64="ΠΑΤΡΕΩN",S64,0) + IF(W64="ΠΑΤΡΕΩN",V64,0) + IF(Y64="ΠΑΤΡΕΩN",X64,0)</f>
        <v>40</v>
      </c>
      <c r="AB64" s="18">
        <f>Z64 + IF(O64="ΑΙΓΙΑΛΕΙΑΣ",4,0) + IF(Q64="ΑΙΓΙΑΛΕΙΑΣ",10,0) + IF(T64="ΑΙΓΙΑΛΕΙΑΣ",S64,0) + IF(W64="ΑΙΓΙΑΛΕΙΑΣ",V64,0) + IF(Y64="ΑΙΓΙΑΛΕΙΑΣ",X64,0)</f>
        <v>40</v>
      </c>
      <c r="AC64" s="18">
        <f>Z64 + IF(O64="ΔΥΤΙΚΗΣ ΑΧΑΪΑΣ",4,0) + IF(Q64="ΔΥΤΙΚΗΣ ΑΧΑΪΑΣ",10,0) + IF(T64="ΔΥΤΙΚΗΣ ΑΧΑΪΑΣ",S64,0) + IF(W64="ΔΥΤΙΚΗΣ ΑΧΑΪΑΣ",V64,0) + IF(Y64="ΔΥΤΙΚΗΣ ΑΧΑΪΑΣ",X64,0)</f>
        <v>40</v>
      </c>
      <c r="AD64" s="18">
        <f>Z64 + IF(O64="ΕΡΥΜΑΝΘΟΥ",4,0) + IF(Q64="ΕΡΥΜΑΝΘΟΥ",10,0) + IF(T64="ΕΡΥΜΑΝΘΟΥ",S64,0) + IF(W64="ΕΡΥΜΑΝΘΟΥ",V64,0) + IF(Y64="ΕΡΥΜΑΝΘΟΥ",X64,0)</f>
        <v>40</v>
      </c>
      <c r="AE64" s="18">
        <f>Z64 + IF(O64="ΚΑΛΑΒΡΥΤΩΝ",4,0) + IF(Q64="ΚΑΛΑΒΡΥΤΩΝ",10,0) + IF(T64="ΚΑΛΑΒΡΥΤΩΝ",S64,0) + IF(W64="ΚΑΛΑΒΡΥΤΩΝ",V64,0) + IF(Y64="ΚΑΛΑΒΡΥΤΩΝ",X64,0)</f>
        <v>40</v>
      </c>
      <c r="AF64" s="18" t="str">
        <f>IF(Φύλλο1!AN65=1,"ΝΑΙ","ΌΧΙ")</f>
        <v>ΌΧΙ</v>
      </c>
      <c r="AG64" s="40" t="s">
        <v>1320</v>
      </c>
      <c r="AH64" s="43"/>
      <c r="AI64" s="27">
        <f>H64</f>
        <v>23</v>
      </c>
      <c r="AJ64" s="41">
        <f>IF(J64&gt;14,I64+1,I64)</f>
        <v>0</v>
      </c>
      <c r="AK64" s="41">
        <f>AI64+AJ64/12</f>
        <v>23</v>
      </c>
      <c r="AL64" s="41">
        <f>ROUNDUP((IF(AK64&gt;20,(AK64-20)*2+10+15,(IF(AK64&gt;10,(AK64-10)*1.5+10,AK64*1)))),3)</f>
        <v>31</v>
      </c>
      <c r="AM64" s="28"/>
      <c r="AN64" s="42" t="s">
        <v>1349</v>
      </c>
    </row>
    <row r="65" spans="1:40" s="12" customFormat="1">
      <c r="A65" s="39">
        <v>94</v>
      </c>
      <c r="B65" s="18" t="str">
        <f>Φύλλο1!BE240</f>
        <v>ΑΝΔΡΕΟΠΟΥΛΟΥ</v>
      </c>
      <c r="C65" s="18" t="str">
        <f>Φύλλο1!BD240</f>
        <v>ΑΝΑΣΤΑΣΙΑ</v>
      </c>
      <c r="D65" s="18" t="str">
        <f>Φύλλο1!BF240</f>
        <v>ΒΑΣΙΛΕΙΟΣ</v>
      </c>
      <c r="E65" s="18" t="str">
        <f>Φύλλο1!BG240</f>
        <v>ΣΤΗ ΔΙΑΘΕΣΗ ΤΟΥ ΠΥΣΠΕ</v>
      </c>
      <c r="F65" s="18">
        <f>Φύλλο1!BC240</f>
        <v>700060</v>
      </c>
      <c r="G65" s="18" t="str">
        <f>Φύλλο1!BK240</f>
        <v>ΠΕ60</v>
      </c>
      <c r="H65" s="18">
        <f>Φύλλο1!BH240</f>
        <v>10</v>
      </c>
      <c r="I65" s="18">
        <f>Φύλλο1!BI240</f>
        <v>7</v>
      </c>
      <c r="J65" s="18">
        <f>Φύλλο1!BJ240</f>
        <v>8</v>
      </c>
      <c r="K65" s="18">
        <f>IF(H65&lt;=10,H65+TRUNC((IF(J65&gt;15,(I65+1)/12,I65/12)),3),(IF(AND((H65&gt;10),(H65&lt;=20)),10+(H65-10)*1.5+TRUNC((1.5*(IF(J65&gt;15,(I65+1)/12,I65/12))),3),25+(H65-20)*2+TRUNC((2*(IF(J65&gt;15,(I65+1)/12,I65/12))),3))))</f>
        <v>10.583</v>
      </c>
      <c r="L65" s="18">
        <f>IF(Φύλλο1!AH240=0,0,IF(Φύλλο1!AH240=1,4,IF(Φύλλο1!AH240=2,4,IF(Φύλλο1!AH240=3,4,IF(Φύλλο1!AH240=4,12,IF(Φύλλο1!AH240=5,6,"error"))))))</f>
        <v>4</v>
      </c>
      <c r="M65" s="18">
        <f>IF(Φύλλο1!AI240=0,0,IF(Φύλλο1!AI240=1,5,IF(Φύλλο1!AI240=2,11,IF(Φύλλο1!AI240=3,19,IF(Φύλλο1!AI240=4,29,19+(Φύλλο1!AI240-3)*10)))))</f>
        <v>11</v>
      </c>
      <c r="N65" s="18">
        <f>IF(Φύλλο1!AK240 = 0,0,4)</f>
        <v>4</v>
      </c>
      <c r="O65" s="18" t="str">
        <f>IF(Φύλλο1!AK240=0,0,IF(Φύλλο1!AK240=1,"ΑΙΓΙΑΛΕΙΑΣ",IF(Φύλλο1!AK240=2,"ΔΥΤΙΚΗΣ ΑΧΑΪΑΣ",IF(Φύλλο1!AK240=3,"ΕΡΥΜΑΝΘΟΥ",IF(Φύλλο1!AK240=4,"ΚΑΛΑΒΡΥΤΩΝ",IF(Φύλλο1!AK240=5,"ΠΑΤΡΕΩN",error))))))</f>
        <v>ΠΑΤΡΕΩN</v>
      </c>
      <c r="P65" s="18">
        <f>IF(Φύλλο1!AL240 = 0,0,10)</f>
        <v>10</v>
      </c>
      <c r="Q65" s="18" t="str">
        <f>IF(Φύλλο1!AL240=0,0,IF(Φύλλο1!AL240=1,"ΑΙΓΙΑΛΕΙΑΣ",IF(Φύλλο1!AL240=2,"ΔΥΤΙΚΗΣ ΑΧΑΪΑΣ",IF(Φύλλο1!AL240=3,"ΕΡΥΜΑΝΘΟΥ",IF(Φύλλο1!AL240=4,"ΚΑΛΑΒΡΥΤΩΝ",IF(Φύλλο1!AL240=5,"ΠΑΤΡΕΩN",error))))))</f>
        <v>ΠΑΤΡΕΩN</v>
      </c>
      <c r="R65" s="18">
        <f>IF(Φύλλο1!G240 = 1,3,0)</f>
        <v>0</v>
      </c>
      <c r="S65" s="18">
        <f>IF(Φύλλο1!H240 = 1,2,0)</f>
        <v>0</v>
      </c>
      <c r="T65" s="18">
        <f>IF(Φύλλο1!I240=0,0,IF(Φύλλο1!I240=1,"ΑΙΓΙΑΛΕΙΑΣ",IF(Φύλλο1!I240=2,"ΔΥΤΙΚΗΣ ΑΧΑΪΑΣ",IF(Φύλλο1!I240=3,"ΕΡΥΜΑΝΘΟΥ",IF(Φύλλο1!I240=4,"ΚΑΛΑΒΡΥΤΩΝ",IF(Φύλλο1!I240=5,"ΠΑΤΡΕΩN",error))))))</f>
        <v>0</v>
      </c>
      <c r="U65" s="18">
        <f>IF(Φύλλο1!B240=1,5,IF(Φύλλο1!B240=2,20,IF(Φύλλο1!B240=3,30,0)))</f>
        <v>0</v>
      </c>
      <c r="V65" s="18">
        <f>IF(Φύλλο1!C240=1,1,IF(Φύλλο1!C240=2,3,0))</f>
        <v>0</v>
      </c>
      <c r="W65" s="18">
        <f>IF(Φύλλο1!D240=0,0,IF(Φύλλο1!D240=1,"ΑΙΓΙΑΛΕΙΑΣ",IF(Φύλλο1!D240=2,"ΔΥΤΙΚΗΣ ΑΧΑΪΑΣ",IF(Φύλλο1!D240=3,"ΕΡΥΜΑΝΘΟΥ",IF(Φύλλο1!D240=4,"ΚΑΛΑΒΡΥΤΩΝ",IF(Φύλλο1!D240=5,"ΠΑΤΡΕΩN",error))))))</f>
        <v>0</v>
      </c>
      <c r="X65" s="18">
        <f>IF(Φύλλο1!E240=1,5,0)</f>
        <v>0</v>
      </c>
      <c r="Y65" s="18">
        <f>IF(Φύλλο1!F240=0,0,IF(Φύλλο1!F240=1,"ΑΙΓΙΑΛΕΙΑΣ",IF(Φύλλο1!F240=2,"ΔΥΤΙΚΗΣ ΑΧΑΪΑΣ",IF(Φύλλο1!F240=3,"ΕΡΥΜΑΝΘΟΥ",IF(Φύλλο1!F240=4,"ΚΑΛΑΒΡΥΤΩΝ",IF(Φύλλο1!F240=5,"ΠΑΤΡΕΩN",error))))))</f>
        <v>0</v>
      </c>
      <c r="Z65" s="19">
        <f>AL65+L65+M65+R65+U65</f>
        <v>25.875</v>
      </c>
      <c r="AA65" s="18">
        <f>Z65 + IF(O65="ΠΑΤΡΕΩN",4,0) + IF(Q65="ΠΑΤΡΕΩN",10,0) + IF(T65="ΠΑΤΡΕΩN",S65,0) + IF(W65="ΠΑΤΡΕΩN",V65,0) + IF(Y65="ΠΑΤΡΕΩN",X65,0)</f>
        <v>39.875</v>
      </c>
      <c r="AB65" s="18">
        <f>Z65 + IF(O65="ΑΙΓΙΑΛΕΙΑΣ",4,0) + IF(Q65="ΑΙΓΙΑΛΕΙΑΣ",10,0) + IF(T65="ΑΙΓΙΑΛΕΙΑΣ",S65,0) + IF(W65="ΑΙΓΙΑΛΕΙΑΣ",V65,0) + IF(Y65="ΑΙΓΙΑΛΕΙΑΣ",X65,0)</f>
        <v>25.875</v>
      </c>
      <c r="AC65" s="18">
        <f>Z65 + IF(O65="ΔΥΤΙΚΗΣ ΑΧΑΪΑΣ",4,0) + IF(Q65="ΔΥΤΙΚΗΣ ΑΧΑΪΑΣ",10,0) + IF(T65="ΔΥΤΙΚΗΣ ΑΧΑΪΑΣ",S65,0) + IF(W65="ΔΥΤΙΚΗΣ ΑΧΑΪΑΣ",V65,0) + IF(Y65="ΔΥΤΙΚΗΣ ΑΧΑΪΑΣ",X65,0)</f>
        <v>25.875</v>
      </c>
      <c r="AD65" s="18">
        <f>Z65 + IF(O65="ΕΡΥΜΑΝΘΟΥ",4,0) + IF(Q65="ΕΡΥΜΑΝΘΟΥ",10,0) + IF(T65="ΕΡΥΜΑΝΘΟΥ",S65,0) + IF(W65="ΕΡΥΜΑΝΘΟΥ",V65,0) + IF(Y65="ΕΡΥΜΑΝΘΟΥ",X65,0)</f>
        <v>25.875</v>
      </c>
      <c r="AE65" s="18">
        <f>Z65 + IF(O65="ΚΑΛΑΒΡΥΤΩΝ",4,0) + IF(Q65="ΚΑΛΑΒΡΥΤΩΝ",10,0) + IF(T65="ΚΑΛΑΒΡΥΤΩΝ",S65,0) + IF(W65="ΚΑΛΑΒΡΥΤΩΝ",V65,0) + IF(Y65="ΚΑΛΑΒΡΥΤΩΝ",X65,0)</f>
        <v>25.875</v>
      </c>
      <c r="AF65" s="18" t="str">
        <f>IF(Φύλλο1!AN240=1,"ΝΑΙ","ΌΧΙ")</f>
        <v>ΌΧΙ</v>
      </c>
      <c r="AG65" s="40" t="s">
        <v>1321</v>
      </c>
      <c r="AH65" s="43"/>
      <c r="AI65" s="27">
        <f>H65</f>
        <v>10</v>
      </c>
      <c r="AJ65" s="41">
        <f>IF(J65&gt;14,I65+1,I65)</f>
        <v>7</v>
      </c>
      <c r="AK65" s="41">
        <f>AI65+AJ65/12</f>
        <v>10.583333333333334</v>
      </c>
      <c r="AL65" s="41">
        <f>ROUNDUP((IF(AK65&gt;20,(AK65-20)*2+10+15,(IF(AK65&gt;10,(AK65-10)*1.5+10,AK65*1)))),3)</f>
        <v>10.875</v>
      </c>
      <c r="AM65" s="28"/>
      <c r="AN65" s="42" t="s">
        <v>1349</v>
      </c>
    </row>
    <row r="66" spans="1:40" s="12" customFormat="1">
      <c r="A66" s="44">
        <v>39</v>
      </c>
      <c r="B66" s="18" t="str">
        <f>Φύλλο1!BE329</f>
        <v>ΠΡΟΔΡΟΜΙΤΗ</v>
      </c>
      <c r="C66" s="18" t="str">
        <f>Φύλλο1!BD329</f>
        <v>ΒΑΣΙΛΙΚΗ</v>
      </c>
      <c r="D66" s="18" t="str">
        <f>Φύλλο1!BF329</f>
        <v>ΠΑΝΤΕΛΗΣ</v>
      </c>
      <c r="E66" s="18" t="str">
        <f>Φύλλο1!BG329</f>
        <v>ΣΤΗ ΔΙΑΘΕΣΗ ΤΟΥ ΠΥΣΠΕ</v>
      </c>
      <c r="F66" s="18">
        <f>Φύλλο1!BC329</f>
        <v>619395</v>
      </c>
      <c r="G66" s="18" t="str">
        <f>Φύλλο1!BK329</f>
        <v>ΠΕ60</v>
      </c>
      <c r="H66" s="18">
        <f>Φύλλο1!BH329</f>
        <v>11</v>
      </c>
      <c r="I66" s="18">
        <f>Φύλλο1!BI329</f>
        <v>9</v>
      </c>
      <c r="J66" s="18">
        <f>Φύλλο1!BJ329</f>
        <v>27</v>
      </c>
      <c r="K66" s="18">
        <f>IF(H66&lt;=10,H66+TRUNC((IF(J66&gt;15,(I66+1)/12,I66/12)),3),(IF(AND((H66&gt;10),(H66&lt;=20)),10+(H66-10)*1.5+TRUNC((1.5*(IF(J66&gt;15,(I66+1)/12,I66/12))),3),25+(H66-20)*2+TRUNC((2*(IF(J66&gt;15,(I66+1)/12,I66/12))),3))))</f>
        <v>12.75</v>
      </c>
      <c r="L66" s="18">
        <f>IF(Φύλλο1!AH329=0,0,IF(Φύλλο1!AH329=1,4,IF(Φύλλο1!AH329=2,4,IF(Φύλλο1!AH329=3,4,IF(Φύλλο1!AH329=4,12,IF(Φύλλο1!AH329=5,6,"error"))))))</f>
        <v>4</v>
      </c>
      <c r="M66" s="18">
        <f>IF(Φύλλο1!AI329=0,0,IF(Φύλλο1!AI329=1,5,IF(Φύλλο1!AI329=2,11,IF(Φύλλο1!AI329=3,19,IF(Φύλλο1!AI329=4,29,19+(Φύλλο1!AI329-3)*10)))))</f>
        <v>19</v>
      </c>
      <c r="N66" s="18">
        <f>IF(Φύλλο1!AK329 = 0,0,4)</f>
        <v>4</v>
      </c>
      <c r="O66" s="18" t="str">
        <f>IF(Φύλλο1!AK329=0,0,IF(Φύλλο1!AK329=1,"ΑΙΓΙΑΛΕΙΑΣ",IF(Φύλλο1!AK329=2,"ΔΥΤΙΚΗΣ ΑΧΑΪΑΣ",IF(Φύλλο1!AK329=3,"ΕΡΥΜΑΝΘΟΥ",IF(Φύλλο1!AK329=4,"ΚΑΛΑΒΡΥΤΩΝ",IF(Φύλλο1!AK329=5,"ΠΑΤΡΕΩN",error))))))</f>
        <v>ΠΑΤΡΕΩN</v>
      </c>
      <c r="P66" s="18">
        <f>IF(Φύλλο1!AL329 = 0,0,10)</f>
        <v>0</v>
      </c>
      <c r="Q66" s="18">
        <f>IF(Φύλλο1!AL329=0,0,IF(Φύλλο1!AL329=1,"ΑΙΓΙΑΛΕΙΑΣ",IF(Φύλλο1!AL329=2,"ΔΥΤΙΚΗΣ ΑΧΑΪΑΣ",IF(Φύλλο1!AL329=3,"ΕΡΥΜΑΝΘΟΥ",IF(Φύλλο1!AL329=4,"ΚΑΛΑΒΡΥΤΩΝ",IF(Φύλλο1!AL329=5,"ΠΑΤΡΕΩN",error))))))</f>
        <v>0</v>
      </c>
      <c r="R66" s="18">
        <f>IF(Φύλλο1!G329 = 1,3,0)</f>
        <v>0</v>
      </c>
      <c r="S66" s="18">
        <f>IF(Φύλλο1!H329 = 1,2,0)</f>
        <v>0</v>
      </c>
      <c r="T66" s="18">
        <f>IF(Φύλλο1!I329=0,0,IF(Φύλλο1!I329=1,"ΑΙΓΙΑΛΕΙΑΣ",IF(Φύλλο1!I329=2,"ΔΥΤΙΚΗΣ ΑΧΑΪΑΣ",IF(Φύλλο1!I329=3,"ΕΡΥΜΑΝΘΟΥ",IF(Φύλλο1!I329=4,"ΚΑΛΑΒΡΥΤΩΝ",IF(Φύλλο1!I329=5,"ΠΑΤΡΕΩN",error))))))</f>
        <v>0</v>
      </c>
      <c r="U66" s="18">
        <f>IF(Φύλλο1!B329=1,5,IF(Φύλλο1!B329=2,20,IF(Φύλλο1!B329=3,30,0)))</f>
        <v>0</v>
      </c>
      <c r="V66" s="18">
        <f>IF(Φύλλο1!C329=1,1,IF(Φύλλο1!C329=2,3,0))</f>
        <v>0</v>
      </c>
      <c r="W66" s="18">
        <f>IF(Φύλλο1!D329=0,0,IF(Φύλλο1!D329=1,"ΑΙΓΙΑΛΕΙΑΣ",IF(Φύλλο1!D329=2,"ΔΥΤΙΚΗΣ ΑΧΑΪΑΣ",IF(Φύλλο1!D329=3,"ΕΡΥΜΑΝΘΟΥ",IF(Φύλλο1!D329=4,"ΚΑΛΑΒΡΥΤΩΝ",IF(Φύλλο1!D329=5,"ΠΑΤΡΕΩN",error))))))</f>
        <v>0</v>
      </c>
      <c r="X66" s="18">
        <f>IF(Φύλλο1!E329=1,5,0)</f>
        <v>0</v>
      </c>
      <c r="Y66" s="18">
        <f>IF(Φύλλο1!F329=0,0,IF(Φύλλο1!F329=1,"ΑΙΓΙΑΛΕΙΑΣ",IF(Φύλλο1!F329=2,"ΔΥΤΙΚΗΣ ΑΧΑΪΑΣ",IF(Φύλλο1!F329=3,"ΕΡΥΜΑΝΘΟΥ",IF(Φύλλο1!F329=4,"ΚΑΛΑΒΡΥΤΩΝ",IF(Φύλλο1!F329=5,"ΠΑΤΡΕΩN",error))))))</f>
        <v>0</v>
      </c>
      <c r="Z66" s="19">
        <f>AL66+L66+M66+R66+U66</f>
        <v>35.75</v>
      </c>
      <c r="AA66" s="18">
        <f>Z66 + IF(O66="ΠΑΤΡΕΩN",4,0) + IF(Q66="ΠΑΤΡΕΩN",10,0) + IF(T66="ΠΑΤΡΕΩN",S66,0) + IF(W66="ΠΑΤΡΕΩN",V66,0) + IF(Y66="ΠΑΤΡΕΩN",X66,0)</f>
        <v>39.75</v>
      </c>
      <c r="AB66" s="18">
        <f>Z66 + IF(O66="ΑΙΓΙΑΛΕΙΑΣ",4,0) + IF(Q66="ΑΙΓΙΑΛΕΙΑΣ",10,0) + IF(T66="ΑΙΓΙΑΛΕΙΑΣ",S66,0) + IF(W66="ΑΙΓΙΑΛΕΙΑΣ",V66,0) + IF(Y66="ΑΙΓΙΑΛΕΙΑΣ",X66,0)</f>
        <v>35.75</v>
      </c>
      <c r="AC66" s="18">
        <f>Z66 + IF(O66="ΔΥΤΙΚΗΣ ΑΧΑΪΑΣ",4,0) + IF(Q66="ΔΥΤΙΚΗΣ ΑΧΑΪΑΣ",10,0) + IF(T66="ΔΥΤΙΚΗΣ ΑΧΑΪΑΣ",S66,0) + IF(W66="ΔΥΤΙΚΗΣ ΑΧΑΪΑΣ",V66,0) + IF(Y66="ΔΥΤΙΚΗΣ ΑΧΑΪΑΣ",X66,0)</f>
        <v>35.75</v>
      </c>
      <c r="AD66" s="18">
        <f>Z66 + IF(O66="ΕΡΥΜΑΝΘΟΥ",4,0) + IF(Q66="ΕΡΥΜΑΝΘΟΥ",10,0) + IF(T66="ΕΡΥΜΑΝΘΟΥ",S66,0) + IF(W66="ΕΡΥΜΑΝΘΟΥ",V66,0) + IF(Y66="ΕΡΥΜΑΝΘΟΥ",X66,0)</f>
        <v>35.75</v>
      </c>
      <c r="AE66" s="18">
        <f>Z66 + IF(O66="ΚΑΛΑΒΡΥΤΩΝ",4,0) + IF(Q66="ΚΑΛΑΒΡΥΤΩΝ",10,0) + IF(T66="ΚΑΛΑΒΡΥΤΩΝ",S66,0) + IF(W66="ΚΑΛΑΒΡΥΤΩΝ",V66,0) + IF(Y66="ΚΑΛΑΒΡΥΤΩΝ",X66,0)</f>
        <v>35.75</v>
      </c>
      <c r="AF66" s="18" t="str">
        <f>IF(Φύλλο1!AN329=1,"ΝΑΙ","ΌΧΙ")</f>
        <v>ΌΧΙ</v>
      </c>
      <c r="AG66" s="18" t="s">
        <v>1322</v>
      </c>
      <c r="AH66" s="27"/>
      <c r="AI66" s="26">
        <f>H66</f>
        <v>11</v>
      </c>
      <c r="AJ66" s="59">
        <f>IF(J66&gt;14,I66+1,I66)</f>
        <v>10</v>
      </c>
      <c r="AK66" s="59">
        <f>AI66+AJ66/12</f>
        <v>11.833333333333334</v>
      </c>
      <c r="AL66" s="41">
        <f>ROUNDUP((IF(AK66&gt;20,(AK66-20)*2+10+15,(IF(AK66&gt;10,(AK66-10)*1.5+10,AK66*1)))),3)</f>
        <v>12.75</v>
      </c>
      <c r="AM66" s="28"/>
      <c r="AN66" s="42" t="s">
        <v>1349</v>
      </c>
    </row>
    <row r="67" spans="1:40" s="12" customFormat="1">
      <c r="A67" s="44">
        <v>96</v>
      </c>
      <c r="B67" s="18" t="str">
        <f>Φύλλο1!BE260</f>
        <v>ΤΗΛΕΜΑΧΟΥ</v>
      </c>
      <c r="C67" s="18" t="str">
        <f>Φύλλο1!BD260</f>
        <v>ΓΕΩΡΓΙΑ</v>
      </c>
      <c r="D67" s="18" t="str">
        <f>Φύλλο1!BF260</f>
        <v>ΣΩΤΗΡΙΟΣ</v>
      </c>
      <c r="E67" s="18" t="str">
        <f>Φύλλο1!BG260</f>
        <v>ΣΤΗ ΔΙΑΘΕΣΗ ΤΟΥ ΠΥΣΠΕ</v>
      </c>
      <c r="F67" s="18">
        <f>Φύλλο1!BC260</f>
        <v>615309</v>
      </c>
      <c r="G67" s="18" t="str">
        <f>Φύλλο1!BK260</f>
        <v>ΠΕ60</v>
      </c>
      <c r="H67" s="18">
        <f>Φύλλο1!BH260</f>
        <v>14</v>
      </c>
      <c r="I67" s="18">
        <f>Φύλλο1!BI260</f>
        <v>3</v>
      </c>
      <c r="J67" s="18">
        <f>Φύλλο1!BJ260</f>
        <v>9</v>
      </c>
      <c r="K67" s="18">
        <f>IF(H67&lt;=10,H67+TRUNC((IF(J67&gt;15,(I67+1)/12,I67/12)),3),(IF(AND((H67&gt;10),(H67&lt;=20)),10+(H67-10)*1.5+TRUNC((1.5*(IF(J67&gt;15,(I67+1)/12,I67/12))),3),25+(H67-20)*2+TRUNC((2*(IF(J67&gt;15,(I67+1)/12,I67/12))),3))))</f>
        <v>16.375</v>
      </c>
      <c r="L67" s="18">
        <f>IF(Φύλλο1!AH260=0,0,IF(Φύλλο1!AH260=1,4,IF(Φύλλο1!AH260=2,4,IF(Φύλλο1!AH260=3,4,IF(Φύλλο1!AH260=4,12,IF(Φύλλο1!AH260=5,6,"error"))))))</f>
        <v>4</v>
      </c>
      <c r="M67" s="18">
        <f>IF(Φύλλο1!AI260=0,0,IF(Φύλλο1!AI260=1,5,IF(Φύλλο1!AI260=2,11,IF(Φύλλο1!AI260=3,19,IF(Φύλλο1!AI260=4,29,19+(Φύλλο1!AI260-3)*10)))))</f>
        <v>5</v>
      </c>
      <c r="N67" s="18">
        <f>IF(Φύλλο1!AK260 = 0,0,4)</f>
        <v>4</v>
      </c>
      <c r="O67" s="18" t="str">
        <f>IF(Φύλλο1!AK260=0,0,IF(Φύλλο1!AK260=1,"ΑΙΓΙΑΛΕΙΑΣ",IF(Φύλλο1!AK260=2,"ΔΥΤΙΚΗΣ ΑΧΑΪΑΣ",IF(Φύλλο1!AK260=3,"ΕΡΥΜΑΝΘΟΥ",IF(Φύλλο1!AK260=4,"ΚΑΛΑΒΡΥΤΩΝ",IF(Φύλλο1!AK260=5,"ΠΑΤΡΕΩN",error))))))</f>
        <v>ΠΑΤΡΕΩN</v>
      </c>
      <c r="P67" s="18">
        <f>IF(Φύλλο1!AL260 = 0,0,10)</f>
        <v>10</v>
      </c>
      <c r="Q67" s="18" t="str">
        <f>IF(Φύλλο1!AL260=0,0,IF(Φύλλο1!AL260=1,"ΑΙΓΙΑΛΕΙΑΣ",IF(Φύλλο1!AL260=2,"ΔΥΤΙΚΗΣ ΑΧΑΪΑΣ",IF(Φύλλο1!AL260=3,"ΕΡΥΜΑΝΘΟΥ",IF(Φύλλο1!AL260=4,"ΚΑΛΑΒΡΥΤΩΝ",IF(Φύλλο1!AL260=5,"ΠΑΤΡΕΩN",error))))))</f>
        <v>ΠΑΤΡΕΩN</v>
      </c>
      <c r="R67" s="18">
        <f>IF(Φύλλο1!G260 = 1,3,0)</f>
        <v>0</v>
      </c>
      <c r="S67" s="18">
        <f>IF(Φύλλο1!H260 = 1,2,0)</f>
        <v>0</v>
      </c>
      <c r="T67" s="18">
        <f>IF(Φύλλο1!I260=0,0,IF(Φύλλο1!I260=1,"ΑΙΓΙΑΛΕΙΑΣ",IF(Φύλλο1!I260=2,"ΔΥΤΙΚΗΣ ΑΧΑΪΑΣ",IF(Φύλλο1!I260=3,"ΕΡΥΜΑΝΘΟΥ",IF(Φύλλο1!I260=4,"ΚΑΛΑΒΡΥΤΩΝ",IF(Φύλλο1!I260=5,"ΠΑΤΡΕΩN",error))))))</f>
        <v>0</v>
      </c>
      <c r="U67" s="18">
        <f>IF(Φύλλο1!B260=1,5,IF(Φύλλο1!B260=2,20,IF(Φύλλο1!B260=3,30,0)))</f>
        <v>0</v>
      </c>
      <c r="V67" s="18">
        <f>IF(Φύλλο1!C260=1,1,IF(Φύλλο1!C260=2,3,0))</f>
        <v>0</v>
      </c>
      <c r="W67" s="18">
        <f>IF(Φύλλο1!D260=0,0,IF(Φύλλο1!D260=1,"ΑΙΓΙΑΛΕΙΑΣ",IF(Φύλλο1!D260=2,"ΔΥΤΙΚΗΣ ΑΧΑΪΑΣ",IF(Φύλλο1!D260=3,"ΕΡΥΜΑΝΘΟΥ",IF(Φύλλο1!D260=4,"ΚΑΛΑΒΡΥΤΩΝ",IF(Φύλλο1!D260=5,"ΠΑΤΡΕΩN",error))))))</f>
        <v>0</v>
      </c>
      <c r="X67" s="18">
        <f>IF(Φύλλο1!E260=1,5,0)</f>
        <v>0</v>
      </c>
      <c r="Y67" s="18">
        <f>IF(Φύλλο1!F260=0,0,IF(Φύλλο1!F260=1,"ΑΙΓΙΑΛΕΙΑΣ",IF(Φύλλο1!F260=2,"ΔΥΤΙΚΗΣ ΑΧΑΪΑΣ",IF(Φύλλο1!F260=3,"ΕΡΥΜΑΝΘΟΥ",IF(Φύλλο1!F260=4,"ΚΑΛΑΒΡΥΤΩΝ",IF(Φύλλο1!F260=5,"ΠΑΤΡΕΩN",error))))))</f>
        <v>0</v>
      </c>
      <c r="Z67" s="19">
        <f>AL67+L67+M67+R67+U67</f>
        <v>25.375</v>
      </c>
      <c r="AA67" s="18">
        <f>Z67 + IF(O67="ΠΑΤΡΕΩN",4,0) + IF(Q67="ΠΑΤΡΕΩN",10,0) + IF(T67="ΠΑΤΡΕΩN",S67,0) + IF(W67="ΠΑΤΡΕΩN",V67,0) + IF(Y67="ΠΑΤΡΕΩN",X67,0)</f>
        <v>39.375</v>
      </c>
      <c r="AB67" s="18">
        <f>Z67 + IF(O67="ΑΙΓΙΑΛΕΙΑΣ",4,0) + IF(Q67="ΑΙΓΙΑΛΕΙΑΣ",10,0) + IF(T67="ΑΙΓΙΑΛΕΙΑΣ",S67,0) + IF(W67="ΑΙΓΙΑΛΕΙΑΣ",V67,0) + IF(Y67="ΑΙΓΙΑΛΕΙΑΣ",X67,0)</f>
        <v>25.375</v>
      </c>
      <c r="AC67" s="18">
        <f>Z67 + IF(O67="ΔΥΤΙΚΗΣ ΑΧΑΪΑΣ",4,0) + IF(Q67="ΔΥΤΙΚΗΣ ΑΧΑΪΑΣ",10,0) + IF(T67="ΔΥΤΙΚΗΣ ΑΧΑΪΑΣ",S67,0) + IF(W67="ΔΥΤΙΚΗΣ ΑΧΑΪΑΣ",V67,0) + IF(Y67="ΔΥΤΙΚΗΣ ΑΧΑΪΑΣ",X67,0)</f>
        <v>25.375</v>
      </c>
      <c r="AD67" s="18">
        <f>Z67 + IF(O67="ΕΡΥΜΑΝΘΟΥ",4,0) + IF(Q67="ΕΡΥΜΑΝΘΟΥ",10,0) + IF(T67="ΕΡΥΜΑΝΘΟΥ",S67,0) + IF(W67="ΕΡΥΜΑΝΘΟΥ",V67,0) + IF(Y67="ΕΡΥΜΑΝΘΟΥ",X67,0)</f>
        <v>25.375</v>
      </c>
      <c r="AE67" s="18">
        <f>Z67 + IF(O67="ΚΑΛΑΒΡΥΤΩΝ",4,0) + IF(Q67="ΚΑΛΑΒΡΥΤΩΝ",10,0) + IF(T67="ΚΑΛΑΒΡΥΤΩΝ",S67,0) + IF(W67="ΚΑΛΑΒΡΥΤΩΝ",V67,0) + IF(Y67="ΚΑΛΑΒΡΥΤΩΝ",X67,0)</f>
        <v>25.375</v>
      </c>
      <c r="AF67" s="18" t="str">
        <f>IF(Φύλλο1!AN260=1,"ΝΑΙ","ΌΧΙ")</f>
        <v>ΌΧΙ</v>
      </c>
      <c r="AG67" s="40" t="s">
        <v>1277</v>
      </c>
      <c r="AH67" s="43"/>
      <c r="AI67" s="27">
        <f>H67</f>
        <v>14</v>
      </c>
      <c r="AJ67" s="41">
        <f>IF(J67&gt;14,I67+1,I67)</f>
        <v>3</v>
      </c>
      <c r="AK67" s="41">
        <f>AI67+AJ67/12</f>
        <v>14.25</v>
      </c>
      <c r="AL67" s="41">
        <f>ROUNDUP((IF(AK67&gt;20,(AK67-20)*2+10+15,(IF(AK67&gt;10,(AK67-10)*1.5+10,AK67*1)))),3)</f>
        <v>16.375</v>
      </c>
      <c r="AM67" s="28"/>
      <c r="AN67" s="42" t="s">
        <v>1349</v>
      </c>
    </row>
    <row r="68" spans="1:40" s="13" customFormat="1">
      <c r="A68" s="39">
        <v>98</v>
      </c>
      <c r="B68" s="18" t="str">
        <f>Φύλλο1!BE112</f>
        <v>ΦΙΛΙΑ</v>
      </c>
      <c r="C68" s="18" t="str">
        <f>Φύλλο1!BD112</f>
        <v>ΒΑΣΙΛΙΚΗ</v>
      </c>
      <c r="D68" s="18" t="str">
        <f>Φύλλο1!BF112</f>
        <v>ΓΕΩΡΓΙΟΣ</v>
      </c>
      <c r="E68" s="18" t="str">
        <f>Φύλλο1!BG112</f>
        <v>ΝΗΠΙΑΓΩΓΕΙΟ ΚΑΛΑΒΡΥΤΩΝ</v>
      </c>
      <c r="F68" s="18">
        <f>Φύλλο1!BC112</f>
        <v>608929</v>
      </c>
      <c r="G68" s="18" t="str">
        <f>Φύλλο1!BK112</f>
        <v>ΠΕ60</v>
      </c>
      <c r="H68" s="18">
        <f>Φύλλο1!BH112</f>
        <v>14</v>
      </c>
      <c r="I68" s="18">
        <f>Φύλλο1!BI112</f>
        <v>0</v>
      </c>
      <c r="J68" s="18">
        <f>Φύλλο1!BJ112</f>
        <v>0</v>
      </c>
      <c r="K68" s="18">
        <f>IF(H68&lt;=10,H68+TRUNC((IF(J68&gt;15,(I68+1)/12,I68/12)),3),(IF(AND((H68&gt;10),(H68&lt;=20)),10+(H68-10)*1.5+TRUNC((1.5*(IF(J68&gt;15,(I68+1)/12,I68/12))),3),25+(H68-20)*2+TRUNC((2*(IF(J68&gt;15,(I68+1)/12,I68/12))),3))))</f>
        <v>16</v>
      </c>
      <c r="L68" s="18">
        <f>IF(Φύλλο1!AH112=0,0,IF(Φύλλο1!AH112=1,4,IF(Φύλλο1!AH112=2,4,IF(Φύλλο1!AH112=3,4,IF(Φύλλο1!AH112=4,12,IF(Φύλλο1!AH112=5,6,"error"))))))</f>
        <v>4</v>
      </c>
      <c r="M68" s="18">
        <f>IF(Φύλλο1!AI112=0,0,IF(Φύλλο1!AI112=1,5,IF(Φύλλο1!AI112=2,11,IF(Φύλλο1!AI112=3,19,IF(Φύλλο1!AI112=4,29,19+(Φύλλο1!AI112-3)*10)))))</f>
        <v>5</v>
      </c>
      <c r="N68" s="18">
        <f>IF(Φύλλο1!AK112 = 0,0,4)</f>
        <v>4</v>
      </c>
      <c r="O68" s="18" t="str">
        <f>IF(Φύλλο1!AK112=0,0,IF(Φύλλο1!AK112=1,"ΑΙΓΙΑΛΕΙΑΣ",IF(Φύλλο1!AK112=2,"ΔΥΤΙΚΗΣ ΑΧΑΪΑΣ",IF(Φύλλο1!AK112=3,"ΕΡΥΜΑΝΘΟΥ",IF(Φύλλο1!AK112=4,"ΚΑΛΑΒΡΥΤΩΝ",IF(Φύλλο1!AK112=5,"ΠΑΤΡΕΩN",error))))))</f>
        <v>ΠΑΤΡΕΩN</v>
      </c>
      <c r="P68" s="18">
        <f>IF(Φύλλο1!AL112 = 0,0,10)</f>
        <v>10</v>
      </c>
      <c r="Q68" s="18" t="str">
        <f>IF(Φύλλο1!AL112=0,0,IF(Φύλλο1!AL112=1,"ΑΙΓΙΑΛΕΙΑΣ",IF(Φύλλο1!AL112=2,"ΔΥΤΙΚΗΣ ΑΧΑΪΑΣ",IF(Φύλλο1!AL112=3,"ΕΡΥΜΑΝΘΟΥ",IF(Φύλλο1!AL112=4,"ΚΑΛΑΒΡΥΤΩΝ",IF(Φύλλο1!AL112=5,"ΠΑΤΡΕΩN",error))))))</f>
        <v>ΠΑΤΡΕΩN</v>
      </c>
      <c r="R68" s="18">
        <f>IF(Φύλλο1!G112 = 1,3,0)</f>
        <v>0</v>
      </c>
      <c r="S68" s="18">
        <f>IF(Φύλλο1!H112 = 1,2,0)</f>
        <v>0</v>
      </c>
      <c r="T68" s="18">
        <f>IF(Φύλλο1!I112=0,0,IF(Φύλλο1!I112=1,"ΑΙΓΙΑΛΕΙΑΣ",IF(Φύλλο1!I112=2,"ΔΥΤΙΚΗΣ ΑΧΑΪΑΣ",IF(Φύλλο1!I112=3,"ΕΡΥΜΑΝΘΟΥ",IF(Φύλλο1!I112=4,"ΚΑΛΑΒΡΥΤΩΝ",IF(Φύλλο1!I112=5,"ΠΑΤΡΕΩN",error))))))</f>
        <v>0</v>
      </c>
      <c r="U68" s="18">
        <f>IF(Φύλλο1!B112=1,5,IF(Φύλλο1!B112=2,20,IF(Φύλλο1!B112=3,30,0)))</f>
        <v>0</v>
      </c>
      <c r="V68" s="18">
        <f>IF(Φύλλο1!C112=1,1,IF(Φύλλο1!C112=2,3,0))</f>
        <v>0</v>
      </c>
      <c r="W68" s="18">
        <f>IF(Φύλλο1!D112=0,0,IF(Φύλλο1!D112=1,"ΑΙΓΙΑΛΕΙΑΣ",IF(Φύλλο1!D112=2,"ΔΥΤΙΚΗΣ ΑΧΑΪΑΣ",IF(Φύλλο1!D112=3,"ΕΡΥΜΑΝΘΟΥ",IF(Φύλλο1!D112=4,"ΚΑΛΑΒΡΥΤΩΝ",IF(Φύλλο1!D112=5,"ΠΑΤΡΕΩN",error))))))</f>
        <v>0</v>
      </c>
      <c r="X68" s="18">
        <f>IF(Φύλλο1!E112=1,5,0)</f>
        <v>0</v>
      </c>
      <c r="Y68" s="18">
        <f>IF(Φύλλο1!F112=0,0,IF(Φύλλο1!F112=1,"ΑΙΓΙΑΛΕΙΑΣ",IF(Φύλλο1!F112=2,"ΔΥΤΙΚΗΣ ΑΧΑΪΑΣ",IF(Φύλλο1!F112=3,"ΕΡΥΜΑΝΘΟΥ",IF(Φύλλο1!F112=4,"ΚΑΛΑΒΡΥΤΩΝ",IF(Φύλλο1!F112=5,"ΠΑΤΡΕΩN",error))))))</f>
        <v>0</v>
      </c>
      <c r="Z68" s="19">
        <f>AL68+L68+M68+R68+U68</f>
        <v>25</v>
      </c>
      <c r="AA68" s="18">
        <f>Z68 + IF(O68="ΠΑΤΡΕΩN",4,0) + IF(Q68="ΠΑΤΡΕΩN",10,0) + IF(T68="ΠΑΤΡΕΩN",S68,0) + IF(W68="ΠΑΤΡΕΩN",V68,0) + IF(Y68="ΠΑΤΡΕΩN",X68,0)</f>
        <v>39</v>
      </c>
      <c r="AB68" s="18">
        <f>Z68 + IF(O68="ΑΙΓΙΑΛΕΙΑΣ",4,0) + IF(Q68="ΑΙΓΙΑΛΕΙΑΣ",10,0) + IF(T68="ΑΙΓΙΑΛΕΙΑΣ",S68,0) + IF(W68="ΑΙΓΙΑΛΕΙΑΣ",V68,0) + IF(Y68="ΑΙΓΙΑΛΕΙΑΣ",X68,0)</f>
        <v>25</v>
      </c>
      <c r="AC68" s="18">
        <f>Z68 + IF(O68="ΔΥΤΙΚΗΣ ΑΧΑΪΑΣ",4,0) + IF(Q68="ΔΥΤΙΚΗΣ ΑΧΑΪΑΣ",10,0) + IF(T68="ΔΥΤΙΚΗΣ ΑΧΑΪΑΣ",S68,0) + IF(W68="ΔΥΤΙΚΗΣ ΑΧΑΪΑΣ",V68,0) + IF(Y68="ΔΥΤΙΚΗΣ ΑΧΑΪΑΣ",X68,0)</f>
        <v>25</v>
      </c>
      <c r="AD68" s="18">
        <f>Z68 + IF(O68="ΕΡΥΜΑΝΘΟΥ",4,0) + IF(Q68="ΕΡΥΜΑΝΘΟΥ",10,0) + IF(T68="ΕΡΥΜΑΝΘΟΥ",S68,0) + IF(W68="ΕΡΥΜΑΝΘΟΥ",V68,0) + IF(Y68="ΕΡΥΜΑΝΘΟΥ",X68,0)</f>
        <v>25</v>
      </c>
      <c r="AE68" s="18">
        <f>Z68 + IF(O68="ΚΑΛΑΒΡΥΤΩΝ",4,0) + IF(Q68="ΚΑΛΑΒΡΥΤΩΝ",10,0) + IF(T68="ΚΑΛΑΒΡΥΤΩΝ",S68,0) + IF(W68="ΚΑΛΑΒΡΥΤΩΝ",V68,0) + IF(Y68="ΚΑΛΑΒΡΥΤΩΝ",X68,0)</f>
        <v>25</v>
      </c>
      <c r="AF68" s="18" t="str">
        <f>IF(Φύλλο1!AN112=1,"ΝΑΙ","ΌΧΙ")</f>
        <v>ΌΧΙ</v>
      </c>
      <c r="AG68" s="50" t="s">
        <v>1323</v>
      </c>
      <c r="AH68" s="51"/>
      <c r="AI68" s="52">
        <f>H68</f>
        <v>14</v>
      </c>
      <c r="AJ68" s="53">
        <f>IF(J68&gt;14,I68+1,I68)</f>
        <v>0</v>
      </c>
      <c r="AK68" s="53">
        <f>AI68+AJ68/12</f>
        <v>14</v>
      </c>
      <c r="AL68" s="53">
        <f>ROUNDUP((IF(AK68&gt;20,(AK68-20)*2+10+15,(IF(AK68&gt;10,(AK68-10)*1.5+10,AK68*1)))),3)</f>
        <v>16</v>
      </c>
      <c r="AM68" s="54"/>
      <c r="AN68" s="42" t="s">
        <v>1349</v>
      </c>
    </row>
    <row r="69" spans="1:40" s="12" customFormat="1">
      <c r="A69" s="39">
        <v>113</v>
      </c>
      <c r="B69" s="18" t="str">
        <f>Φύλλο1!BE272</f>
        <v>ΣΤΑΜΟΠΟΥΛΟΥ</v>
      </c>
      <c r="C69" s="18" t="str">
        <f>Φύλλο1!BD272</f>
        <v>ΝΙΚΟΛΙΤΣΑ</v>
      </c>
      <c r="D69" s="18" t="str">
        <f>Φύλλο1!BF272</f>
        <v>ΙΩΑΝΝΗΣ</v>
      </c>
      <c r="E69" s="18" t="str">
        <f>Φύλλο1!BG272</f>
        <v>ΣΤΗ ΔΙΑΘΕΣΗ ΤΟΥ ΠΥΣΠΕ</v>
      </c>
      <c r="F69" s="18">
        <f>Φύλλο1!BC272</f>
        <v>622399</v>
      </c>
      <c r="G69" s="18" t="str">
        <f>Φύλλο1!BK272</f>
        <v>ΠΕ60</v>
      </c>
      <c r="H69" s="18">
        <f>Φύλλο1!BH272</f>
        <v>11</v>
      </c>
      <c r="I69" s="18">
        <f>Φύλλο1!BI272</f>
        <v>10</v>
      </c>
      <c r="J69" s="18">
        <f>Φύλλο1!BJ272</f>
        <v>25</v>
      </c>
      <c r="K69" s="18">
        <f>IF(H69&lt;=10,H69+TRUNC((IF(J69&gt;15,(I69+1)/12,I69/12)),3),(IF(AND((H69&gt;10),(H69&lt;=20)),10+(H69-10)*1.5+TRUNC((1.5*(IF(J69&gt;15,(I69+1)/12,I69/12))),3),25+(H69-20)*2+TRUNC((2*(IF(J69&gt;15,(I69+1)/12,I69/12))),3))))</f>
        <v>12.875</v>
      </c>
      <c r="L69" s="18">
        <f>IF(Φύλλο1!AH272=0,0,IF(Φύλλο1!AH272=1,4,IF(Φύλλο1!AH272=2,4,IF(Φύλλο1!AH272=3,4,IF(Φύλλο1!AH272=4,12,IF(Φύλλο1!AH272=5,6,"error"))))))</f>
        <v>4</v>
      </c>
      <c r="M69" s="15">
        <v>5</v>
      </c>
      <c r="N69" s="18">
        <f>IF(Φύλλο1!AK272 = 0,0,4)</f>
        <v>4</v>
      </c>
      <c r="O69" s="18" t="str">
        <f>IF(Φύλλο1!AK272=0,0,IF(Φύλλο1!AK272=1,"ΑΙΓΙΑΛΕΙΑΣ",IF(Φύλλο1!AK272=2,"ΔΥΤΙΚΗΣ ΑΧΑΪΑΣ",IF(Φύλλο1!AK272=3,"ΕΡΥΜΑΝΘΟΥ",IF(Φύλλο1!AK272=4,"ΚΑΛΑΒΡΥΤΩΝ",IF(Φύλλο1!AK272=5,"ΠΑΤΡΕΩN",error))))))</f>
        <v>ΠΑΤΡΕΩN</v>
      </c>
      <c r="P69" s="18">
        <f>IF(Φύλλο1!AL272 = 0,0,10)</f>
        <v>10</v>
      </c>
      <c r="Q69" s="18" t="str">
        <f>IF(Φύλλο1!AL272=0,0,IF(Φύλλο1!AL272=1,"ΑΙΓΙΑΛΕΙΑΣ",IF(Φύλλο1!AL272=2,"ΔΥΤΙΚΗΣ ΑΧΑΪΑΣ",IF(Φύλλο1!AL272=3,"ΕΡΥΜΑΝΘΟΥ",IF(Φύλλο1!AL272=4,"ΚΑΛΑΒΡΥΤΩΝ",IF(Φύλλο1!AL272=5,"ΠΑΤΡΕΩN",error))))))</f>
        <v>ΠΑΤΡΕΩN</v>
      </c>
      <c r="R69" s="18">
        <f>IF(Φύλλο1!G272 = 1,3,0)</f>
        <v>0</v>
      </c>
      <c r="S69" s="18">
        <f>IF(Φύλλο1!H272 = 1,2,0)</f>
        <v>0</v>
      </c>
      <c r="T69" s="18">
        <f>IF(Φύλλο1!I272=0,0,IF(Φύλλο1!I272=1,"ΑΙΓΙΑΛΕΙΑΣ",IF(Φύλλο1!I272=2,"ΔΥΤΙΚΗΣ ΑΧΑΪΑΣ",IF(Φύλλο1!I272=3,"ΕΡΥΜΑΝΘΟΥ",IF(Φύλλο1!I272=4,"ΚΑΛΑΒΡΥΤΩΝ",IF(Φύλλο1!I272=5,"ΠΑΤΡΕΩN",error))))))</f>
        <v>0</v>
      </c>
      <c r="U69" s="18">
        <f>IF(Φύλλο1!B272=1,5,IF(Φύλλο1!B272=2,20,IF(Φύλλο1!B272=3,30,0)))</f>
        <v>0</v>
      </c>
      <c r="V69" s="18">
        <f>IF(Φύλλο1!C272=1,1,IF(Φύλλο1!C272=2,3,0))</f>
        <v>3</v>
      </c>
      <c r="W69" s="18" t="str">
        <f>IF(Φύλλο1!D272=0,0,IF(Φύλλο1!D272=1,"ΑΙΓΙΑΛΕΙΑΣ",IF(Φύλλο1!D272=2,"ΔΥΤΙΚΗΣ ΑΧΑΪΑΣ",IF(Φύλλο1!D272=3,"ΕΡΥΜΑΝΘΟΥ",IF(Φύλλο1!D272=4,"ΚΑΛΑΒΡΥΤΩΝ",IF(Φύλλο1!D272=5,"ΠΑΤΡΕΩN",error))))))</f>
        <v>ΠΑΤΡΕΩN</v>
      </c>
      <c r="X69" s="18">
        <f>IF(Φύλλο1!E272=1,5,0)</f>
        <v>0</v>
      </c>
      <c r="Y69" s="18">
        <f>IF(Φύλλο1!F272=0,0,IF(Φύλλο1!F272=1,"ΑΙΓΙΑΛΕΙΑΣ",IF(Φύλλο1!F272=2,"ΔΥΤΙΚΗΣ ΑΧΑΪΑΣ",IF(Φύλλο1!F272=3,"ΕΡΥΜΑΝΘΟΥ",IF(Φύλλο1!F272=4,"ΚΑΛΑΒΡΥΤΩΝ",IF(Φύλλο1!F272=5,"ΠΑΤΡΕΩN",error))))))</f>
        <v>0</v>
      </c>
      <c r="Z69" s="19">
        <f>AL69+L69+M69+R69+U69</f>
        <v>21.875</v>
      </c>
      <c r="AA69" s="18">
        <f>Z69 + IF(O69="ΠΑΤΡΕΩN",4,0) + IF(Q69="ΠΑΤΡΕΩN",10,0) + IF(T69="ΠΑΤΡΕΩN",S69,0) + IF(W69="ΠΑΤΡΕΩN",V69,0) + IF(Y69="ΠΑΤΡΕΩN",X69,0)</f>
        <v>38.875</v>
      </c>
      <c r="AB69" s="18">
        <f>Z69 + IF(O69="ΑΙΓΙΑΛΕΙΑΣ",4,0) + IF(Q69="ΑΙΓΙΑΛΕΙΑΣ",10,0) + IF(T69="ΑΙΓΙΑΛΕΙΑΣ",S69,0) + IF(W69="ΑΙΓΙΑΛΕΙΑΣ",V69,0) + IF(Y69="ΑΙΓΙΑΛΕΙΑΣ",X69,0)</f>
        <v>21.875</v>
      </c>
      <c r="AC69" s="18">
        <f>Z69 + IF(O69="ΔΥΤΙΚΗΣ ΑΧΑΪΑΣ",4,0) + IF(Q69="ΔΥΤΙΚΗΣ ΑΧΑΪΑΣ",10,0) + IF(T69="ΔΥΤΙΚΗΣ ΑΧΑΪΑΣ",S69,0) + IF(W69="ΔΥΤΙΚΗΣ ΑΧΑΪΑΣ",V69,0) + IF(Y69="ΔΥΤΙΚΗΣ ΑΧΑΪΑΣ",X69,0)</f>
        <v>21.875</v>
      </c>
      <c r="AD69" s="18">
        <f>Z69 + IF(O69="ΕΡΥΜΑΝΘΟΥ",4,0) + IF(Q69="ΕΡΥΜΑΝΘΟΥ",10,0) + IF(T69="ΕΡΥΜΑΝΘΟΥ",S69,0) + IF(W69="ΕΡΥΜΑΝΘΟΥ",V69,0) + IF(Y69="ΕΡΥΜΑΝΘΟΥ",X69,0)</f>
        <v>21.875</v>
      </c>
      <c r="AE69" s="18">
        <f>Z69 + IF(O69="ΚΑΛΑΒΡΥΤΩΝ",4,0) + IF(Q69="ΚΑΛΑΒΡΥΤΩΝ",10,0) + IF(T69="ΚΑΛΑΒΡΥΤΩΝ",S69,0) + IF(W69="ΚΑΛΑΒΡΥΤΩΝ",V69,0) + IF(Y69="ΚΑΛΑΒΡΥΤΩΝ",X69,0)</f>
        <v>21.875</v>
      </c>
      <c r="AF69" s="18" t="str">
        <f>IF(Φύλλο1!AN272=1,"ΝΑΙ","ΌΧΙ")</f>
        <v>ΌΧΙ</v>
      </c>
      <c r="AG69" s="40" t="s">
        <v>1325</v>
      </c>
      <c r="AH69" s="43"/>
      <c r="AI69" s="27">
        <f>H69</f>
        <v>11</v>
      </c>
      <c r="AJ69" s="41">
        <f>IF(J69&gt;14,I69+1,I69)</f>
        <v>11</v>
      </c>
      <c r="AK69" s="41">
        <f>AI69+AJ69/12</f>
        <v>11.916666666666666</v>
      </c>
      <c r="AL69" s="41">
        <f>ROUNDUP((IF(AK69&gt;20,(AK69-20)*2+10+15,(IF(AK69&gt;10,(AK69-10)*1.5+10,AK69*1)))),3)</f>
        <v>12.875</v>
      </c>
      <c r="AM69" s="28"/>
      <c r="AN69" s="42" t="s">
        <v>1349</v>
      </c>
    </row>
    <row r="70" spans="1:40" s="12" customFormat="1">
      <c r="A70" s="39">
        <v>43</v>
      </c>
      <c r="B70" s="18" t="str">
        <f>Φύλλο1!BE63</f>
        <v>ΤΡΙΑΝΤΗ</v>
      </c>
      <c r="C70" s="18" t="str">
        <f>Φύλλο1!BD63</f>
        <v>ΒΑΣΙΛΙΚΗ</v>
      </c>
      <c r="D70" s="18" t="str">
        <f>Φύλλο1!BF63</f>
        <v>ΙΩΑΝΝΗΣ</v>
      </c>
      <c r="E70" s="18" t="str">
        <f>Φύλλο1!BG63</f>
        <v>2ο ΝΗΠΙΑΓΩΓΕΙΟ ΑΚΡΑΤΑΣ</v>
      </c>
      <c r="F70" s="18">
        <f>Φύλλο1!BC63</f>
        <v>590539</v>
      </c>
      <c r="G70" s="18" t="str">
        <f>Φύλλο1!BK63</f>
        <v>ΠΕ60</v>
      </c>
      <c r="H70" s="18">
        <f>Φύλλο1!BH63</f>
        <v>20</v>
      </c>
      <c r="I70" s="18">
        <f>Φύλλο1!BI63</f>
        <v>4</v>
      </c>
      <c r="J70" s="18">
        <f>Φύλλο1!BJ63</f>
        <v>27</v>
      </c>
      <c r="K70" s="18">
        <f>IF(H70&lt;=10,H70+TRUNC((IF(J70&gt;15,(I70+1)/12,I70/12)),3),(IF(AND((H70&gt;10),(H70&lt;=20)),10+(H70-10)*1.5+TRUNC((1.5*(IF(J70&gt;15,(I70+1)/12,I70/12))),3),25+(H70-20)*2+TRUNC((2*(IF(J70&gt;15,(I70+1)/12,I70/12))),3))))</f>
        <v>25.625</v>
      </c>
      <c r="L70" s="18">
        <f>IF(Φύλλο1!AH63=0,0,IF(Φύλλο1!AH63=1,4,IF(Φύλλο1!AH63=2,4,IF(Φύλλο1!AH63=3,4,IF(Φύλλο1!AH63=4,12,IF(Φύλλο1!AH63=5,6,"error"))))))</f>
        <v>4</v>
      </c>
      <c r="M70" s="18">
        <f>IF(Φύλλο1!AI63=0,0,IF(Φύλλο1!AI63=1,5,IF(Φύλλο1!AI63=2,11,IF(Φύλλο1!AI63=3,19,IF(Φύλλο1!AI63=4,29,19+(Φύλλο1!AI63-3)*10)))))</f>
        <v>5</v>
      </c>
      <c r="N70" s="18">
        <f>IF(Φύλλο1!AK63 = 0,0,4)</f>
        <v>4</v>
      </c>
      <c r="O70" s="18" t="str">
        <f>IF(Φύλλο1!AK63=0,0,IF(Φύλλο1!AK63=1,"ΑΙΓΙΑΛΕΙΑΣ",IF(Φύλλο1!AK63=2,"ΔΥΤΙΚΗΣ ΑΧΑΪΑΣ",IF(Φύλλο1!AK63=3,"ΕΡΥΜΑΝΘΟΥ",IF(Φύλλο1!AK63=4,"ΚΑΛΑΒΡΥΤΩΝ",IF(Φύλλο1!AK63=5,"ΠΑΤΡΕΩN",error))))))</f>
        <v>ΠΑΤΡΕΩN</v>
      </c>
      <c r="P70" s="18">
        <f>IF(Φύλλο1!AL63 = 0,0,10)</f>
        <v>0</v>
      </c>
      <c r="Q70" s="18">
        <f>IF(Φύλλο1!AL63=0,0,IF(Φύλλο1!AL63=1,"ΑΙΓΙΑΛΕΙΑΣ",IF(Φύλλο1!AL63=2,"ΔΥΤΙΚΗΣ ΑΧΑΪΑΣ",IF(Φύλλο1!AL63=3,"ΕΡΥΜΑΝΘΟΥ",IF(Φύλλο1!AL63=4,"ΚΑΛΑΒΡΥΤΩΝ",IF(Φύλλο1!AL63=5,"ΠΑΤΡΕΩN",error))))))</f>
        <v>0</v>
      </c>
      <c r="R70" s="18">
        <f>IF(Φύλλο1!G63 = 1,3,0)</f>
        <v>0</v>
      </c>
      <c r="S70" s="18">
        <f>IF(Φύλλο1!H63 = 1,2,0)</f>
        <v>0</v>
      </c>
      <c r="T70" s="18">
        <f>IF(Φύλλο1!I63=0,0,IF(Φύλλο1!I63=1,"ΑΙΓΙΑΛΕΙΑΣ",IF(Φύλλο1!I63=2,"ΔΥΤΙΚΗΣ ΑΧΑΪΑΣ",IF(Φύλλο1!I63=3,"ΕΡΥΜΑΝΘΟΥ",IF(Φύλλο1!I63=4,"ΚΑΛΑΒΡΥΤΩΝ",IF(Φύλλο1!I63=5,"ΠΑΤΡΕΩN",error))))))</f>
        <v>0</v>
      </c>
      <c r="U70" s="18">
        <f>IF(Φύλλο1!B63=1,5,IF(Φύλλο1!B63=2,20,IF(Φύλλο1!B63=3,30,0)))</f>
        <v>0</v>
      </c>
      <c r="V70" s="18">
        <f>IF(Φύλλο1!C63=1,1,IF(Φύλλο1!C63=2,3,0))</f>
        <v>0</v>
      </c>
      <c r="W70" s="18">
        <f>IF(Φύλλο1!D63=0,0,IF(Φύλλο1!D63=1,"ΑΙΓΙΑΛΕΙΑΣ",IF(Φύλλο1!D63=2,"ΔΥΤΙΚΗΣ ΑΧΑΪΑΣ",IF(Φύλλο1!D63=3,"ΕΡΥΜΑΝΘΟΥ",IF(Φύλλο1!D63=4,"ΚΑΛΑΒΡΥΤΩΝ",IF(Φύλλο1!D63=5,"ΠΑΤΡΕΩN",error))))))</f>
        <v>0</v>
      </c>
      <c r="X70" s="18">
        <f>IF(Φύλλο1!E63=1,5,0)</f>
        <v>0</v>
      </c>
      <c r="Y70" s="18">
        <f>IF(Φύλλο1!F63=0,0,IF(Φύλλο1!F63=1,"ΑΙΓΙΑΛΕΙΑΣ",IF(Φύλλο1!F63=2,"ΔΥΤΙΚΗΣ ΑΧΑΪΑΣ",IF(Φύλλο1!F63=3,"ΕΡΥΜΑΝΘΟΥ",IF(Φύλλο1!F63=4,"ΚΑΛΑΒΡΥΤΩΝ",IF(Φύλλο1!F63=5,"ΠΑΤΡΕΩN",error))))))</f>
        <v>0</v>
      </c>
      <c r="Z70" s="19">
        <f>AL70+L70+M70+R70+U70</f>
        <v>34.834000000000003</v>
      </c>
      <c r="AA70" s="18">
        <f>Z70 + IF(O70="ΠΑΤΡΕΩN",4,0) + IF(Q70="ΠΑΤΡΕΩN",10,0) + IF(T70="ΠΑΤΡΕΩN",S70,0) + IF(W70="ΠΑΤΡΕΩN",V70,0) + IF(Y70="ΠΑΤΡΕΩN",X70,0)</f>
        <v>38.834000000000003</v>
      </c>
      <c r="AB70" s="18">
        <f>Z70 + IF(O70="ΑΙΓΙΑΛΕΙΑΣ",4,0) + IF(Q70="ΑΙΓΙΑΛΕΙΑΣ",10,0) + IF(T70="ΑΙΓΙΑΛΕΙΑΣ",S70,0) + IF(W70="ΑΙΓΙΑΛΕΙΑΣ",V70,0) + IF(Y70="ΑΙΓΙΑΛΕΙΑΣ",X70,0)</f>
        <v>34.834000000000003</v>
      </c>
      <c r="AC70" s="18">
        <f>Z70 + IF(O70="ΔΥΤΙΚΗΣ ΑΧΑΪΑΣ",4,0) + IF(Q70="ΔΥΤΙΚΗΣ ΑΧΑΪΑΣ",10,0) + IF(T70="ΔΥΤΙΚΗΣ ΑΧΑΪΑΣ",S70,0) + IF(W70="ΔΥΤΙΚΗΣ ΑΧΑΪΑΣ",V70,0) + IF(Y70="ΔΥΤΙΚΗΣ ΑΧΑΪΑΣ",X70,0)</f>
        <v>34.834000000000003</v>
      </c>
      <c r="AD70" s="18">
        <f>Z70 + IF(O70="ΕΡΥΜΑΝΘΟΥ",4,0) + IF(Q70="ΕΡΥΜΑΝΘΟΥ",10,0) + IF(T70="ΕΡΥΜΑΝΘΟΥ",S70,0) + IF(W70="ΕΡΥΜΑΝΘΟΥ",V70,0) + IF(Y70="ΕΡΥΜΑΝΘΟΥ",X70,0)</f>
        <v>34.834000000000003</v>
      </c>
      <c r="AE70" s="18">
        <f>Z70 + IF(O70="ΚΑΛΑΒΡΥΤΩΝ",4,0) + IF(Q70="ΚΑΛΑΒΡΥΤΩΝ",10,0) + IF(T70="ΚΑΛΑΒΡΥΤΩΝ",S70,0) + IF(W70="ΚΑΛΑΒΡΥΤΩΝ",V70,0) + IF(Y70="ΚΑΛΑΒΡΥΤΩΝ",X70,0)</f>
        <v>34.834000000000003</v>
      </c>
      <c r="AF70" s="18" t="str">
        <f>IF(Φύλλο1!AN63=1,"ΝΑΙ","ΌΧΙ")</f>
        <v>ΌΧΙ</v>
      </c>
      <c r="AG70" s="40" t="s">
        <v>1300</v>
      </c>
      <c r="AH70" s="43"/>
      <c r="AI70" s="27">
        <f>H70</f>
        <v>20</v>
      </c>
      <c r="AJ70" s="41">
        <f>IF(J70&gt;14,I70+1,I70)</f>
        <v>5</v>
      </c>
      <c r="AK70" s="41">
        <f>AI70+AJ70/12</f>
        <v>20.416666666666668</v>
      </c>
      <c r="AL70" s="41">
        <f>ROUNDUP((IF(AK70&gt;20,(AK70-20)*2+10+15,(IF(AK70&gt;10,(AK70-10)*1.5+10,AK70*1)))),3)</f>
        <v>25.834</v>
      </c>
      <c r="AM70" s="28"/>
      <c r="AN70" s="42" t="s">
        <v>1349</v>
      </c>
    </row>
    <row r="71" spans="1:40" s="12" customFormat="1">
      <c r="A71" s="39">
        <v>28</v>
      </c>
      <c r="B71" s="18" t="str">
        <f>Φύλλο1!BE48</f>
        <v>ΦΑΚΟΥ</v>
      </c>
      <c r="C71" s="18" t="str">
        <f>Φύλλο1!BD48</f>
        <v>ΑΔΑΜΑΝΤΙΑ</v>
      </c>
      <c r="D71" s="18" t="str">
        <f>Φύλλο1!BF48</f>
        <v>ΠΑΝΑΓΙΩΤΗΣ</v>
      </c>
      <c r="E71" s="18" t="str">
        <f>Φύλλο1!BG48</f>
        <v>3ο ΝΗΠΙΑΓΩΓΕΙΟ ΑΙΓΙΟΥ</v>
      </c>
      <c r="F71" s="18">
        <f>Φύλλο1!BC48</f>
        <v>615513</v>
      </c>
      <c r="G71" s="18" t="str">
        <f>Φύλλο1!BK48</f>
        <v>ΠΕ60</v>
      </c>
      <c r="H71" s="18">
        <f>Φύλλο1!BH48</f>
        <v>13</v>
      </c>
      <c r="I71" s="18">
        <f>Φύλλο1!BI48</f>
        <v>6</v>
      </c>
      <c r="J71" s="18">
        <f>Φύλλο1!BJ48</f>
        <v>27</v>
      </c>
      <c r="K71" s="18">
        <f>IF(H71&lt;=10,H71+TRUNC((IF(J71&gt;15,(I71+1)/12,I71/12)),3),(IF(AND((H71&gt;10),(H71&lt;=20)),10+(H71-10)*1.5+TRUNC((1.5*(IF(J71&gt;15,(I71+1)/12,I71/12))),3),25+(H71-20)*2+TRUNC((2*(IF(J71&gt;15,(I71+1)/12,I71/12))),3))))</f>
        <v>15.375</v>
      </c>
      <c r="L71" s="18">
        <f>IF(Φύλλο1!AH48=0,0,IF(Φύλλο1!AH48=1,4,IF(Φύλλο1!AH48=2,4,IF(Φύλλο1!AH48=3,4,IF(Φύλλο1!AH48=4,12,IF(Φύλλο1!AH48=5,6,"error"))))))</f>
        <v>4</v>
      </c>
      <c r="M71" s="18">
        <f>IF(Φύλλο1!AI48=0,0,IF(Φύλλο1!AI48=1,5,IF(Φύλλο1!AI48=2,11,IF(Φύλλο1!AI48=3,19,IF(Φύλλο1!AI48=4,29,19+(Φύλλο1!AI48-3)*10)))))</f>
        <v>19</v>
      </c>
      <c r="N71" s="18">
        <f>IF(Φύλλο1!AK48 = 0,0,4)</f>
        <v>4</v>
      </c>
      <c r="O71" s="18" t="str">
        <f>IF(Φύλλο1!AK48=0,0,IF(Φύλλο1!AK48=1,"ΑΙΓΙΑΛΕΙΑΣ",IF(Φύλλο1!AK48=2,"ΔΥΤΙΚΗΣ ΑΧΑΪΑΣ",IF(Φύλλο1!AK48=3,"ΕΡΥΜΑΝΘΟΥ",IF(Φύλλο1!AK48=4,"ΚΑΛΑΒΡΥΤΩΝ",IF(Φύλλο1!AK48=5,"ΠΑΤΡΕΩN",error))))))</f>
        <v>ΑΙΓΙΑΛΕΙΑΣ</v>
      </c>
      <c r="P71" s="18">
        <f>IF(Φύλλο1!AL48 = 0,0,10)</f>
        <v>10</v>
      </c>
      <c r="Q71" s="18" t="str">
        <f>IF(Φύλλο1!AL48=0,0,IF(Φύλλο1!AL48=1,"ΑΙΓΙΑΛΕΙΑΣ",IF(Φύλλο1!AL48=2,"ΔΥΤΙΚΗΣ ΑΧΑΪΑΣ",IF(Φύλλο1!AL48=3,"ΕΡΥΜΑΝΘΟΥ",IF(Φύλλο1!AL48=4,"ΚΑΛΑΒΡΥΤΩΝ",IF(Φύλλο1!AL48=5,"ΠΑΤΡΕΩN",error))))))</f>
        <v>ΑΙΓΙΑΛΕΙΑΣ</v>
      </c>
      <c r="R71" s="18">
        <f>IF(Φύλλο1!G48 = 1,3,0)</f>
        <v>0</v>
      </c>
      <c r="S71" s="18">
        <f>IF(Φύλλο1!H48 = 1,2,0)</f>
        <v>0</v>
      </c>
      <c r="T71" s="18">
        <f>IF(Φύλλο1!I48=0,0,IF(Φύλλο1!I48=1,"ΑΙΓΙΑΛΕΙΑΣ",IF(Φύλλο1!I48=2,"ΔΥΤΙΚΗΣ ΑΧΑΪΑΣ",IF(Φύλλο1!I48=3,"ΕΡΥΜΑΝΘΟΥ",IF(Φύλλο1!I48=4,"ΚΑΛΑΒΡΥΤΩΝ",IF(Φύλλο1!I48=5,"ΠΑΤΡΕΩN",error))))))</f>
        <v>0</v>
      </c>
      <c r="U71" s="18">
        <f>IF(Φύλλο1!B48=1,5,IF(Φύλλο1!B48=2,20,IF(Φύλλο1!B48=3,30,0)))</f>
        <v>0</v>
      </c>
      <c r="V71" s="18">
        <f>IF(Φύλλο1!C48=1,1,IF(Φύλλο1!C48=2,3,0))</f>
        <v>0</v>
      </c>
      <c r="W71" s="18">
        <f>IF(Φύλλο1!D48=0,0,IF(Φύλλο1!D48=1,"ΑΙΓΙΑΛΕΙΑΣ",IF(Φύλλο1!D48=2,"ΔΥΤΙΚΗΣ ΑΧΑΪΑΣ",IF(Φύλλο1!D48=3,"ΕΡΥΜΑΝΘΟΥ",IF(Φύλλο1!D48=4,"ΚΑΛΑΒΡΥΤΩΝ",IF(Φύλλο1!D48=5,"ΠΑΤΡΕΩN",error))))))</f>
        <v>0</v>
      </c>
      <c r="X71" s="18">
        <f>IF(Φύλλο1!E48=1,5,0)</f>
        <v>0</v>
      </c>
      <c r="Y71" s="18">
        <f>IF(Φύλλο1!F48=0,0,IF(Φύλλο1!F48=1,"ΑΙΓΙΑΛΕΙΑΣ",IF(Φύλλο1!F48=2,"ΔΥΤΙΚΗΣ ΑΧΑΪΑΣ",IF(Φύλλο1!F48=3,"ΕΡΥΜΑΝΘΟΥ",IF(Φύλλο1!F48=4,"ΚΑΛΑΒΡΥΤΩΝ",IF(Φύλλο1!F48=5,"ΠΑΤΡΕΩN",error))))))</f>
        <v>0</v>
      </c>
      <c r="Z71" s="19">
        <f>AL71+L71+M71+R71+U71</f>
        <v>38.375</v>
      </c>
      <c r="AA71" s="18">
        <f>Z71 + IF(O71="ΠΑΤΡΕΩN",4,0) + IF(Q71="ΠΑΤΡΕΩN",10,0) + IF(T71="ΠΑΤΡΕΩN",S71,0) + IF(W71="ΠΑΤΡΕΩN",V71,0) + IF(Y71="ΠΑΤΡΕΩN",X71,0)</f>
        <v>38.375</v>
      </c>
      <c r="AB71" s="18">
        <f>Z71 + IF(O71="ΑΙΓΙΑΛΕΙΑΣ",4,0) + IF(Q71="ΑΙΓΙΑΛΕΙΑΣ",10,0) + IF(T71="ΑΙΓΙΑΛΕΙΑΣ",S71,0) + IF(W71="ΑΙΓΙΑΛΕΙΑΣ",V71,0) + IF(Y71="ΑΙΓΙΑΛΕΙΑΣ",X71,0)</f>
        <v>52.375</v>
      </c>
      <c r="AC71" s="18">
        <f>Z71 + IF(O71="ΔΥΤΙΚΗΣ ΑΧΑΪΑΣ",4,0) + IF(Q71="ΔΥΤΙΚΗΣ ΑΧΑΪΑΣ",10,0) + IF(T71="ΔΥΤΙΚΗΣ ΑΧΑΪΑΣ",S71,0) + IF(W71="ΔΥΤΙΚΗΣ ΑΧΑΪΑΣ",V71,0) + IF(Y71="ΔΥΤΙΚΗΣ ΑΧΑΪΑΣ",X71,0)</f>
        <v>38.375</v>
      </c>
      <c r="AD71" s="18">
        <f>Z71 + IF(O71="ΕΡΥΜΑΝΘΟΥ",4,0) + IF(Q71="ΕΡΥΜΑΝΘΟΥ",10,0) + IF(T71="ΕΡΥΜΑΝΘΟΥ",S71,0) + IF(W71="ΕΡΥΜΑΝΘΟΥ",V71,0) + IF(Y71="ΕΡΥΜΑΝΘΟΥ",X71,0)</f>
        <v>38.375</v>
      </c>
      <c r="AE71" s="18">
        <f>Z71 + IF(O71="ΚΑΛΑΒΡΥΤΩΝ",4,0) + IF(Q71="ΚΑΛΑΒΡΥΤΩΝ",10,0) + IF(T71="ΚΑΛΑΒΡΥΤΩΝ",S71,0) + IF(W71="ΚΑΛΑΒΡΥΤΩΝ",V71,0) + IF(Y71="ΚΑΛΑΒΡΥΤΩΝ",X71,0)</f>
        <v>38.375</v>
      </c>
      <c r="AF71" s="18" t="str">
        <f>IF(Φύλλο1!AN48=1,"ΝΑΙ","ΌΧΙ")</f>
        <v>ΌΧΙ</v>
      </c>
      <c r="AG71" s="40" t="s">
        <v>1319</v>
      </c>
      <c r="AH71" s="43"/>
      <c r="AI71" s="27">
        <f>H71</f>
        <v>13</v>
      </c>
      <c r="AJ71" s="41">
        <f>IF(J71&gt;14,I71+1,I71)</f>
        <v>7</v>
      </c>
      <c r="AK71" s="41">
        <f>AI71+AJ71/12</f>
        <v>13.583333333333334</v>
      </c>
      <c r="AL71" s="41">
        <f>ROUNDUP((IF(AK71&gt;20,(AK71-20)*2+10+15,(IF(AK71&gt;10,(AK71-10)*1.5+10,AK71*1)))),3)</f>
        <v>15.375</v>
      </c>
      <c r="AM71" s="28"/>
      <c r="AN71" s="42" t="s">
        <v>1349</v>
      </c>
    </row>
    <row r="72" spans="1:40" s="12" customFormat="1">
      <c r="A72" s="44">
        <v>102</v>
      </c>
      <c r="B72" s="15" t="s">
        <v>271</v>
      </c>
      <c r="C72" s="15" t="s">
        <v>451</v>
      </c>
      <c r="D72" s="15" t="s">
        <v>100</v>
      </c>
      <c r="E72" s="15" t="s">
        <v>337</v>
      </c>
      <c r="F72" s="15">
        <v>611865</v>
      </c>
      <c r="G72" s="15" t="s">
        <v>127</v>
      </c>
      <c r="H72" s="15">
        <v>13</v>
      </c>
      <c r="I72" s="15">
        <v>7</v>
      </c>
      <c r="J72" s="15">
        <v>11</v>
      </c>
      <c r="K72" s="17">
        <f>IF(H72&lt;=10,H72+TRUNC((IF(J72&gt;15,(I72+1)/12,I72/12)),3),(IF(AND((H72&gt;10),(H72&lt;=20)),10+(H72-10)*1.5+TRUNC((1.5*(IF(J72&gt;15,(I72+1)/12,I72/12))),3),25+(H72-20)*2+TRUNC((2*(IF(J72&gt;15,(I72+1)/12,I72/12))),3))))</f>
        <v>15.375</v>
      </c>
      <c r="L72" s="15">
        <v>4</v>
      </c>
      <c r="M72" s="15">
        <v>5</v>
      </c>
      <c r="N72" s="15">
        <v>4</v>
      </c>
      <c r="O72" s="15" t="s">
        <v>1260</v>
      </c>
      <c r="P72" s="15">
        <v>10</v>
      </c>
      <c r="Q72" s="15" t="s">
        <v>1260</v>
      </c>
      <c r="R72" s="16"/>
      <c r="S72" s="18">
        <f>IF(Φύλλο1!H399 = 1,2,0)</f>
        <v>0</v>
      </c>
      <c r="T72" s="16"/>
      <c r="U72" s="16"/>
      <c r="V72" s="16"/>
      <c r="W72" s="16"/>
      <c r="X72" s="16"/>
      <c r="Y72" s="16"/>
      <c r="Z72" s="19">
        <f>AL72+L72+M72+R72+U72</f>
        <v>24.375</v>
      </c>
      <c r="AA72" s="18">
        <f>Z72 + IF(O72="ΠΑΤΡΕΩN",4,0) + IF(Q72="ΠΑΤΡΕΩN",10,0) + IF(T72="ΠΑΤΡΕΩN",S72,0) + IF(W72="ΠΑΤΡΕΩN",V72,0) + IF(Y72="ΠΑΤΡΕΩN",X72,0)</f>
        <v>38.375</v>
      </c>
      <c r="AB72" s="18">
        <f>Z72 + IF(O72="ΑΙΓΙΑΛΕΙΑΣ",4,0) + IF(Q72="ΑΙΓΙΑΛΕΙΑΣ",10,0) + IF(T72="ΑΙΓΙΑΛΕΙΑΣ",S72,0) + IF(W72="ΑΙΓΙΑΛΕΙΑΣ",V72,0) + IF(Y72="ΑΙΓΙΑΛΕΙΑΣ",X72,0)</f>
        <v>24.375</v>
      </c>
      <c r="AC72" s="18">
        <f>Z72 + IF(O72="ΔΥΤΙΚΗΣ ΑΧΑΪΑΣ",4,0) + IF(Q72="ΔΥΤΙΚΗΣ ΑΧΑΪΑΣ",10,0) + IF(T72="ΔΥΤΙΚΗΣ ΑΧΑΪΑΣ",S72,0) + IF(W72="ΔΥΤΙΚΗΣ ΑΧΑΪΑΣ",V72,0) + IF(Y72="ΔΥΤΙΚΗΣ ΑΧΑΪΑΣ",X72,0)</f>
        <v>24.375</v>
      </c>
      <c r="AD72" s="18">
        <f>Z72 + IF(O72="ΕΡΥΜΑΝΘΟΥ",4,0) + IF(Q72="ΕΡΥΜΑΝΘΟΥ",10,0) + IF(T72="ΕΡΥΜΑΝΘΟΥ",S72,0) + IF(W72="ΕΡΥΜΑΝΘΟΥ",V72,0) + IF(Y72="ΕΡΥΜΑΝΘΟΥ",X72,0)</f>
        <v>24.375</v>
      </c>
      <c r="AE72" s="18">
        <f>Z72 + IF(O72="ΚΑΛΑΒΡΥΤΩΝ",4,0) + IF(Q72="ΚΑΛΑΒΡΥΤΩΝ",10,0) + IF(T72="ΚΑΛΑΒΡΥΤΩΝ",S72,0) + IF(W72="ΚΑΛΑΒΡΥΤΩΝ",V72,0) + IF(Y72="ΚΑΛΑΒΡΥΤΩΝ",X72,0)</f>
        <v>24.375</v>
      </c>
      <c r="AF72" s="18" t="str">
        <f>IF(Φύλλο1!AN393=1,"ΝΑΙ","ΌΧΙ")</f>
        <v>ΌΧΙ</v>
      </c>
      <c r="AG72" s="20" t="s">
        <v>1309</v>
      </c>
      <c r="AH72" s="25"/>
      <c r="AI72" s="27">
        <f>H72</f>
        <v>13</v>
      </c>
      <c r="AJ72" s="41">
        <f>IF(J72&gt;14,I72+1,I72)</f>
        <v>7</v>
      </c>
      <c r="AK72" s="41">
        <f>AI72+AJ72/12</f>
        <v>13.583333333333334</v>
      </c>
      <c r="AL72" s="41">
        <f>ROUNDUP((IF(AK72&gt;20,(AK72-20)*2+10+15,(IF(AK72&gt;10,(AK72-10)*1.5+10,AK72*1)))),3)</f>
        <v>15.375</v>
      </c>
      <c r="AM72" s="28"/>
      <c r="AN72" s="42" t="s">
        <v>1349</v>
      </c>
    </row>
    <row r="73" spans="1:40" s="12" customFormat="1">
      <c r="A73" s="39">
        <v>104</v>
      </c>
      <c r="B73" s="18" t="str">
        <f>Φύλλο1!BE271</f>
        <v>ΠΑΛΑΙΟΛΟΓΟΥ</v>
      </c>
      <c r="C73" s="18" t="str">
        <f>Φύλλο1!BD271</f>
        <v>ΜΑΡΙΑ</v>
      </c>
      <c r="D73" s="18" t="str">
        <f>Φύλλο1!BF271</f>
        <v>ΔΗΜΗΤΡΙΟΣ</v>
      </c>
      <c r="E73" s="18" t="str">
        <f>Φύλλο1!BG271</f>
        <v>ΣΤΗ ΔΙΑΘΕΣΗ ΤΟΥ ΠΥΣΠΕ</v>
      </c>
      <c r="F73" s="18">
        <f>Φύλλο1!BC271</f>
        <v>611885</v>
      </c>
      <c r="G73" s="18" t="str">
        <f>Φύλλο1!BK271</f>
        <v>ΠΕ60</v>
      </c>
      <c r="H73" s="18">
        <f>Φύλλο1!BH271</f>
        <v>13</v>
      </c>
      <c r="I73" s="18">
        <f>Φύλλο1!BI271</f>
        <v>3</v>
      </c>
      <c r="J73" s="18">
        <f>Φύλλο1!BJ271</f>
        <v>14</v>
      </c>
      <c r="K73" s="18">
        <f>IF(H73&lt;=10,H73+TRUNC((IF(J73&gt;15,(I73+1)/12,I73/12)),3),(IF(AND((H73&gt;10),(H73&lt;=20)),10+(H73-10)*1.5+TRUNC((1.5*(IF(J73&gt;15,(I73+1)/12,I73/12))),3),25+(H73-20)*2+TRUNC((2*(IF(J73&gt;15,(I73+1)/12,I73/12))),3))))</f>
        <v>14.875</v>
      </c>
      <c r="L73" s="18">
        <f>IF(Φύλλο1!AH271=0,0,IF(Φύλλο1!AH271=1,4,IF(Φύλλο1!AH271=2,4,IF(Φύλλο1!AH271=3,4,IF(Φύλλο1!AH271=4,12,IF(Φύλλο1!AH271=5,6,"error"))))))</f>
        <v>4</v>
      </c>
      <c r="M73" s="18">
        <f>IF(Φύλλο1!AI271=0,0,IF(Φύλλο1!AI271=1,5,IF(Φύλλο1!AI271=2,11,IF(Φύλλο1!AI271=3,19,IF(Φύλλο1!AI271=4,29,19+(Φύλλο1!AI271-3)*10)))))</f>
        <v>5</v>
      </c>
      <c r="N73" s="18">
        <f>IF(Φύλλο1!AK271 = 0,0,4)</f>
        <v>4</v>
      </c>
      <c r="O73" s="18" t="str">
        <f>IF(Φύλλο1!AK271=0,0,IF(Φύλλο1!AK271=1,"ΑΙΓΙΑΛΕΙΑΣ",IF(Φύλλο1!AK271=2,"ΔΥΤΙΚΗΣ ΑΧΑΪΑΣ",IF(Φύλλο1!AK271=3,"ΕΡΥΜΑΝΘΟΥ",IF(Φύλλο1!AK271=4,"ΚΑΛΑΒΡΥΤΩΝ",IF(Φύλλο1!AK271=5,"ΠΑΤΡΕΩN",error))))))</f>
        <v>ΠΑΤΡΕΩN</v>
      </c>
      <c r="P73" s="18">
        <f>IF(Φύλλο1!AL271 = 0,0,10)</f>
        <v>10</v>
      </c>
      <c r="Q73" s="18" t="str">
        <f>IF(Φύλλο1!AL271=0,0,IF(Φύλλο1!AL271=1,"ΑΙΓΙΑΛΕΙΑΣ",IF(Φύλλο1!AL271=2,"ΔΥΤΙΚΗΣ ΑΧΑΪΑΣ",IF(Φύλλο1!AL271=3,"ΕΡΥΜΑΝΘΟΥ",IF(Φύλλο1!AL271=4,"ΚΑΛΑΒΡΥΤΩΝ",IF(Φύλλο1!AL271=5,"ΠΑΤΡΕΩN",error))))))</f>
        <v>ΠΑΤΡΕΩN</v>
      </c>
      <c r="R73" s="18">
        <f>IF(Φύλλο1!G271 = 1,3,0)</f>
        <v>0</v>
      </c>
      <c r="S73" s="18">
        <f>IF(Φύλλο1!H271 = 1,2,0)</f>
        <v>0</v>
      </c>
      <c r="T73" s="18">
        <f>IF(Φύλλο1!I271=0,0,IF(Φύλλο1!I271=1,"ΑΙΓΙΑΛΕΙΑΣ",IF(Φύλλο1!I271=2,"ΔΥΤΙΚΗΣ ΑΧΑΪΑΣ",IF(Φύλλο1!I271=3,"ΕΡΥΜΑΝΘΟΥ",IF(Φύλλο1!I271=4,"ΚΑΛΑΒΡΥΤΩΝ",IF(Φύλλο1!I271=5,"ΠΑΤΡΕΩN",error))))))</f>
        <v>0</v>
      </c>
      <c r="U73" s="18">
        <f>IF(Φύλλο1!B271=1,5,IF(Φύλλο1!B271=2,20,IF(Φύλλο1!B271=3,30,0)))</f>
        <v>0</v>
      </c>
      <c r="V73" s="18">
        <f>IF(Φύλλο1!C271=1,1,IF(Φύλλο1!C271=2,3,0))</f>
        <v>0</v>
      </c>
      <c r="W73" s="18">
        <f>IF(Φύλλο1!D271=0,0,IF(Φύλλο1!D271=1,"ΑΙΓΙΑΛΕΙΑΣ",IF(Φύλλο1!D271=2,"ΔΥΤΙΚΗΣ ΑΧΑΪΑΣ",IF(Φύλλο1!D271=3,"ΕΡΥΜΑΝΘΟΥ",IF(Φύλλο1!D271=4,"ΚΑΛΑΒΡΥΤΩΝ",IF(Φύλλο1!D271=5,"ΠΑΤΡΕΩN",error))))))</f>
        <v>0</v>
      </c>
      <c r="X73" s="18">
        <f>IF(Φύλλο1!E271=1,5,0)</f>
        <v>0</v>
      </c>
      <c r="Y73" s="18">
        <f>IF(Φύλλο1!F271=0,0,IF(Φύλλο1!F271=1,"ΑΙΓΙΑΛΕΙΑΣ",IF(Φύλλο1!F271=2,"ΔΥΤΙΚΗΣ ΑΧΑΪΑΣ",IF(Φύλλο1!F271=3,"ΕΡΥΜΑΝΘΟΥ",IF(Φύλλο1!F271=4,"ΚΑΛΑΒΡΥΤΩΝ",IF(Φύλλο1!F271=5,"ΠΑΤΡΕΩN",error))))))</f>
        <v>0</v>
      </c>
      <c r="Z73" s="19">
        <f>AL73+L73+M73+R73+U73</f>
        <v>23.875</v>
      </c>
      <c r="AA73" s="18">
        <f>Z73 + IF(O73="ΠΑΤΡΕΩN",4,0) + IF(Q73="ΠΑΤΡΕΩN",10,0) + IF(T73="ΠΑΤΡΕΩN",S73,0) + IF(W73="ΠΑΤΡΕΩN",V73,0) + IF(Y73="ΠΑΤΡΕΩN",X73,0)</f>
        <v>37.875</v>
      </c>
      <c r="AB73" s="18">
        <f>Z73 + IF(O73="ΑΙΓΙΑΛΕΙΑΣ",4,0) + IF(Q73="ΑΙΓΙΑΛΕΙΑΣ",10,0) + IF(T73="ΑΙΓΙΑΛΕΙΑΣ",S73,0) + IF(W73="ΑΙΓΙΑΛΕΙΑΣ",V73,0) + IF(Y73="ΑΙΓΙΑΛΕΙΑΣ",X73,0)</f>
        <v>23.875</v>
      </c>
      <c r="AC73" s="18">
        <f>Z73 + IF(O73="ΔΥΤΙΚΗΣ ΑΧΑΪΑΣ",4,0) + IF(Q73="ΔΥΤΙΚΗΣ ΑΧΑΪΑΣ",10,0) + IF(T73="ΔΥΤΙΚΗΣ ΑΧΑΪΑΣ",S73,0) + IF(W73="ΔΥΤΙΚΗΣ ΑΧΑΪΑΣ",V73,0) + IF(Y73="ΔΥΤΙΚΗΣ ΑΧΑΪΑΣ",X73,0)</f>
        <v>23.875</v>
      </c>
      <c r="AD73" s="18">
        <f>Z73 + IF(O73="ΕΡΥΜΑΝΘΟΥ",4,0) + IF(Q73="ΕΡΥΜΑΝΘΟΥ",10,0) + IF(T73="ΕΡΥΜΑΝΘΟΥ",S73,0) + IF(W73="ΕΡΥΜΑΝΘΟΥ",V73,0) + IF(Y73="ΕΡΥΜΑΝΘΟΥ",X73,0)</f>
        <v>23.875</v>
      </c>
      <c r="AE73" s="18">
        <f>Z73 + IF(O73="ΚΑΛΑΒΡΥΤΩΝ",4,0) + IF(Q73="ΚΑΛΑΒΡΥΤΩΝ",10,0) + IF(T73="ΚΑΛΑΒΡΥΤΩΝ",S73,0) + IF(W73="ΚΑΛΑΒΡΥΤΩΝ",V73,0) + IF(Y73="ΚΑΛΑΒΡΥΤΩΝ",X73,0)</f>
        <v>23.875</v>
      </c>
      <c r="AF73" s="18" t="str">
        <f>IF(Φύλλο1!AN271=1,"ΝΑΙ","ΌΧΙ")</f>
        <v>ΌΧΙ</v>
      </c>
      <c r="AG73" s="40" t="s">
        <v>1333</v>
      </c>
      <c r="AH73" s="43"/>
      <c r="AI73" s="27">
        <f>H73</f>
        <v>13</v>
      </c>
      <c r="AJ73" s="41">
        <f>IF(J73&gt;14,I73+1,I73)</f>
        <v>3</v>
      </c>
      <c r="AK73" s="41">
        <f>AI73+AJ73/12</f>
        <v>13.25</v>
      </c>
      <c r="AL73" s="41">
        <f>ROUNDUP((IF(AK73&gt;20,(AK73-20)*2+10+15,(IF(AK73&gt;10,(AK73-10)*1.5+10,AK73*1)))),3)</f>
        <v>14.875</v>
      </c>
      <c r="AM73" s="28"/>
      <c r="AN73" s="42" t="s">
        <v>1349</v>
      </c>
    </row>
    <row r="74" spans="1:40" s="12" customFormat="1">
      <c r="A74" s="44">
        <v>48</v>
      </c>
      <c r="B74" s="18" t="str">
        <f>Φύλλο1!BE259</f>
        <v>ΓΙΑΝΝΟΠΟΥΛΟΥ</v>
      </c>
      <c r="C74" s="18" t="str">
        <f>Φύλλο1!BD259</f>
        <v>ΓΕΩΡΓΙΑ</v>
      </c>
      <c r="D74" s="18" t="str">
        <f>Φύλλο1!BF259</f>
        <v>ΠΑΝΑΓΙΩΤΗΣ</v>
      </c>
      <c r="E74" s="15" t="s">
        <v>1267</v>
      </c>
      <c r="F74" s="18">
        <f>Φύλλο1!BC259</f>
        <v>592025</v>
      </c>
      <c r="G74" s="18" t="str">
        <f>Φύλλο1!BK259</f>
        <v>ΠΕ60</v>
      </c>
      <c r="H74" s="18">
        <f>Φύλλο1!BH259</f>
        <v>19</v>
      </c>
      <c r="I74" s="18">
        <f>Φύλλο1!BI259</f>
        <v>9</v>
      </c>
      <c r="J74" s="18">
        <f>Φύλλο1!BJ259</f>
        <v>0</v>
      </c>
      <c r="K74" s="18">
        <f>IF(H74&lt;=10,H74+TRUNC((IF(J74&gt;15,(I74+1)/12,I74/12)),3),(IF(AND((H74&gt;10),(H74&lt;=20)),10+(H74-10)*1.5+TRUNC((1.5*(IF(J74&gt;15,(I74+1)/12,I74/12))),3),25+(H74-20)*2+TRUNC((2*(IF(J74&gt;15,(I74+1)/12,I74/12))),3))))</f>
        <v>24.625</v>
      </c>
      <c r="L74" s="18">
        <f>IF(Φύλλο1!AH259=0,0,IF(Φύλλο1!AH259=1,4,IF(Φύλλο1!AH259=2,4,IF(Φύλλο1!AH259=3,4,IF(Φύλλο1!AH259=4,12,IF(Φύλλο1!AH259=5,6,"error"))))))</f>
        <v>4</v>
      </c>
      <c r="M74" s="18">
        <f>IF(Φύλλο1!AI259=0,0,IF(Φύλλο1!AI259=1,5,IF(Φύλλο1!AI259=2,11,IF(Φύλλο1!AI259=3,19,IF(Φύλλο1!AI259=4,29,19+(Φύλλο1!AI259-3)*10)))))</f>
        <v>5</v>
      </c>
      <c r="N74" s="18">
        <f>IF(Φύλλο1!AK259 = 0,0,4)</f>
        <v>4</v>
      </c>
      <c r="O74" s="18" t="str">
        <f>IF(Φύλλο1!AK259=0,0,IF(Φύλλο1!AK259=1,"ΑΙΓΙΑΛΕΙΑΣ",IF(Φύλλο1!AK259=2,"ΔΥΤΙΚΗΣ ΑΧΑΪΑΣ",IF(Φύλλο1!AK259=3,"ΕΡΥΜΑΝΘΟΥ",IF(Φύλλο1!AK259=4,"ΚΑΛΑΒΡΥΤΩΝ",IF(Φύλλο1!AK259=5,"ΠΑΤΡΕΩN",error))))))</f>
        <v>ΠΑΤΡΕΩN</v>
      </c>
      <c r="P74" s="18">
        <f>IF(Φύλλο1!AL259 = 0,0,10)</f>
        <v>0</v>
      </c>
      <c r="Q74" s="18">
        <f>IF(Φύλλο1!AL259=0,0,IF(Φύλλο1!AL259=1,"ΑΙΓΙΑΛΕΙΑΣ",IF(Φύλλο1!AL259=2,"ΔΥΤΙΚΗΣ ΑΧΑΪΑΣ",IF(Φύλλο1!AL259=3,"ΕΡΥΜΑΝΘΟΥ",IF(Φύλλο1!AL259=4,"ΚΑΛΑΒΡΥΤΩΝ",IF(Φύλλο1!AL259=5,"ΠΑΤΡΕΩN",error))))))</f>
        <v>0</v>
      </c>
      <c r="R74" s="18">
        <f>IF(Φύλλο1!G259 = 1,3,0)</f>
        <v>0</v>
      </c>
      <c r="S74" s="18">
        <f>IF(Φύλλο1!H259 = 1,2,0)</f>
        <v>0</v>
      </c>
      <c r="T74" s="18">
        <f>IF(Φύλλο1!I259=0,0,IF(Φύλλο1!I259=1,"ΑΙΓΙΑΛΕΙΑΣ",IF(Φύλλο1!I259=2,"ΔΥΤΙΚΗΣ ΑΧΑΪΑΣ",IF(Φύλλο1!I259=3,"ΕΡΥΜΑΝΘΟΥ",IF(Φύλλο1!I259=4,"ΚΑΛΑΒΡΥΤΩΝ",IF(Φύλλο1!I259=5,"ΠΑΤΡΕΩN",error))))))</f>
        <v>0</v>
      </c>
      <c r="U74" s="18">
        <f>IF(Φύλλο1!B259=1,5,IF(Φύλλο1!B259=2,20,IF(Φύλλο1!B259=3,30,0)))</f>
        <v>0</v>
      </c>
      <c r="V74" s="18">
        <f>IF(Φύλλο1!C259=1,1,IF(Φύλλο1!C259=2,3,0))</f>
        <v>0</v>
      </c>
      <c r="W74" s="18">
        <f>IF(Φύλλο1!D259=0,0,IF(Φύλλο1!D259=1,"ΑΙΓΙΑΛΕΙΑΣ",IF(Φύλλο1!D259=2,"ΔΥΤΙΚΗΣ ΑΧΑΪΑΣ",IF(Φύλλο1!D259=3,"ΕΡΥΜΑΝΘΟΥ",IF(Φύλλο1!D259=4,"ΚΑΛΑΒΡΥΤΩΝ",IF(Φύλλο1!D259=5,"ΠΑΤΡΕΩN",error))))))</f>
        <v>0</v>
      </c>
      <c r="X74" s="18">
        <f>IF(Φύλλο1!E259=1,5,0)</f>
        <v>0</v>
      </c>
      <c r="Y74" s="18">
        <f>IF(Φύλλο1!F259=0,0,IF(Φύλλο1!F259=1,"ΑΙΓΙΑΛΕΙΑΣ",IF(Φύλλο1!F259=2,"ΔΥΤΙΚΗΣ ΑΧΑΪΑΣ",IF(Φύλλο1!F259=3,"ΕΡΥΜΑΝΘΟΥ",IF(Φύλλο1!F259=4,"ΚΑΛΑΒΡΥΤΩΝ",IF(Φύλλο1!F259=5,"ΠΑΤΡΕΩN",error))))))</f>
        <v>0</v>
      </c>
      <c r="Z74" s="19">
        <f>AL74+L74+M74+R74+U74</f>
        <v>33.625</v>
      </c>
      <c r="AA74" s="18">
        <f>Z74 + IF(O74="ΠΑΤΡΕΩN",4,0) + IF(Q74="ΠΑΤΡΕΩN",10,0) + IF(T74="ΠΑΤΡΕΩN",S74,0) + IF(W74="ΠΑΤΡΕΩN",V74,0) + IF(Y74="ΠΑΤΡΕΩN",X74,0)</f>
        <v>37.625</v>
      </c>
      <c r="AB74" s="18">
        <f>Z74 + IF(O74="ΑΙΓΙΑΛΕΙΑΣ",4,0) + IF(Q74="ΑΙΓΙΑΛΕΙΑΣ",10,0) + IF(T74="ΑΙΓΙΑΛΕΙΑΣ",S74,0) + IF(W74="ΑΙΓΙΑΛΕΙΑΣ",V74,0) + IF(Y74="ΑΙΓΙΑΛΕΙΑΣ",X74,0)</f>
        <v>33.625</v>
      </c>
      <c r="AC74" s="18">
        <f>Z74 + IF(O74="ΔΥΤΙΚΗΣ ΑΧΑΪΑΣ",4,0) + IF(Q74="ΔΥΤΙΚΗΣ ΑΧΑΪΑΣ",10,0) + IF(T74="ΔΥΤΙΚΗΣ ΑΧΑΪΑΣ",S74,0) + IF(W74="ΔΥΤΙΚΗΣ ΑΧΑΪΑΣ",V74,0) + IF(Y74="ΔΥΤΙΚΗΣ ΑΧΑΪΑΣ",X74,0)</f>
        <v>33.625</v>
      </c>
      <c r="AD74" s="18">
        <f>Z74 + IF(O74="ΕΡΥΜΑΝΘΟΥ",4,0) + IF(Q74="ΕΡΥΜΑΝΘΟΥ",10,0) + IF(T74="ΕΡΥΜΑΝΘΟΥ",S74,0) + IF(W74="ΕΡΥΜΑΝΘΟΥ",V74,0) + IF(Y74="ΕΡΥΜΑΝΘΟΥ",X74,0)</f>
        <v>33.625</v>
      </c>
      <c r="AE74" s="18">
        <f>Z74 + IF(O74="ΚΑΛΑΒΡΥΤΩΝ",4,0) + IF(Q74="ΚΑΛΑΒΡΥΤΩΝ",10,0) + IF(T74="ΚΑΛΑΒΡΥΤΩΝ",S74,0) + IF(W74="ΚΑΛΑΒΡΥΤΩΝ",V74,0) + IF(Y74="ΚΑΛΑΒΡΥΤΩΝ",X74,0)</f>
        <v>33.625</v>
      </c>
      <c r="AF74" s="18" t="str">
        <f>IF(Φύλλο1!AN259=1,"ΝΑΙ","ΌΧΙ")</f>
        <v>ΌΧΙ</v>
      </c>
      <c r="AG74" s="45" t="s">
        <v>1350</v>
      </c>
      <c r="AH74" s="43"/>
      <c r="AI74" s="27">
        <f>H74</f>
        <v>19</v>
      </c>
      <c r="AJ74" s="41">
        <f>IF(J74&gt;14,I74+1,I74)</f>
        <v>9</v>
      </c>
      <c r="AK74" s="41">
        <f>AI74+AJ74/12</f>
        <v>19.75</v>
      </c>
      <c r="AL74" s="41">
        <f>ROUNDUP((IF(AK74&gt;20,(AK74-20)*2+10+15,(IF(AK74&gt;10,(AK74-10)*1.5+10,AK74*1)))),3)</f>
        <v>24.625</v>
      </c>
      <c r="AM74" s="28"/>
      <c r="AN74" s="42" t="s">
        <v>1349</v>
      </c>
    </row>
    <row r="75" spans="1:40" s="12" customFormat="1">
      <c r="A75" s="39">
        <v>49</v>
      </c>
      <c r="B75" s="15" t="s">
        <v>882</v>
      </c>
      <c r="C75" s="15" t="s">
        <v>324</v>
      </c>
      <c r="D75" s="15" t="s">
        <v>132</v>
      </c>
      <c r="E75" s="15" t="s">
        <v>883</v>
      </c>
      <c r="F75" s="15">
        <v>587215</v>
      </c>
      <c r="G75" s="15" t="s">
        <v>127</v>
      </c>
      <c r="H75" s="15">
        <v>24</v>
      </c>
      <c r="I75" s="15">
        <v>0</v>
      </c>
      <c r="J75" s="15">
        <v>19</v>
      </c>
      <c r="K75" s="15">
        <v>33.165999999999997</v>
      </c>
      <c r="L75" s="15">
        <v>0</v>
      </c>
      <c r="M75" s="15">
        <v>0</v>
      </c>
      <c r="N75" s="15">
        <v>4</v>
      </c>
      <c r="O75" s="15" t="s">
        <v>1260</v>
      </c>
      <c r="P75" s="15">
        <v>0</v>
      </c>
      <c r="Q75" s="15">
        <v>0</v>
      </c>
      <c r="R75" s="15">
        <v>0</v>
      </c>
      <c r="S75" s="15">
        <v>0</v>
      </c>
      <c r="T75" s="15">
        <v>0</v>
      </c>
      <c r="U75" s="15">
        <v>0</v>
      </c>
      <c r="V75" s="15">
        <v>0</v>
      </c>
      <c r="W75" s="15"/>
      <c r="X75" s="15">
        <v>0</v>
      </c>
      <c r="Y75" s="15">
        <v>0</v>
      </c>
      <c r="Z75" s="19">
        <f>AL75+L75+M75+R75+U75</f>
        <v>33.166999999999994</v>
      </c>
      <c r="AA75" s="18">
        <f>Z75 + IF(O75="ΠΑΤΡΕΩN",4,0) + IF(Q75="ΠΑΤΡΕΩN",10,0) + IF(T75="ΠΑΤΡΕΩN",S75,0) + IF(W75="ΠΑΤΡΕΩN",V75,0) + IF(Y75="ΠΑΤΡΕΩN",X75,0)</f>
        <v>37.166999999999994</v>
      </c>
      <c r="AB75" s="18">
        <f>Z75 + IF(O75="ΑΙΓΙΑΛΕΙΑΣ",4,0) + IF(Q75="ΑΙΓΙΑΛΕΙΑΣ",10,0) + IF(T75="ΑΙΓΙΑΛΕΙΑΣ",S75,0) + IF(W75="ΑΙΓΙΑΛΕΙΑΣ",V75,0) + IF(Y75="ΑΙΓΙΑΛΕΙΑΣ",X75,0)</f>
        <v>33.166999999999994</v>
      </c>
      <c r="AC75" s="18">
        <f>Z75 + IF(O75="ΔΥΤΙΚΗΣ ΑΧΑΪΑΣ",4,0) + IF(Q75="ΔΥΤΙΚΗΣ ΑΧΑΪΑΣ",10,0) + IF(T75="ΔΥΤΙΚΗΣ ΑΧΑΪΑΣ",S75,0) + IF(W75="ΔΥΤΙΚΗΣ ΑΧΑΪΑΣ",V75,0) + IF(Y75="ΔΥΤΙΚΗΣ ΑΧΑΪΑΣ",X75,0)</f>
        <v>33.166999999999994</v>
      </c>
      <c r="AD75" s="18">
        <f>Z75 + IF(O75="ΕΡΥΜΑΝΘΟΥ",4,0) + IF(Q75="ΕΡΥΜΑΝΘΟΥ",10,0) + IF(T75="ΕΡΥΜΑΝΘΟΥ",S75,0) + IF(W75="ΕΡΥΜΑΝΘΟΥ",V75,0) + IF(Y75="ΕΡΥΜΑΝΘΟΥ",X75,0)</f>
        <v>33.166999999999994</v>
      </c>
      <c r="AE75" s="18">
        <f>Z75 + IF(O75="ΚΑΛΑΒΡΥΤΩΝ",4,0) + IF(Q75="ΚΑΛΑΒΡΥΤΩΝ",10,0) + IF(T75="ΚΑΛΑΒΡΥΤΩΝ",S75,0) + IF(W75="ΚΑΛΑΒΡΥΤΩΝ",V75,0) + IF(Y75="ΚΑΛΑΒΡΥΤΩΝ",X75,0)</f>
        <v>33.166999999999994</v>
      </c>
      <c r="AF75" s="15" t="s">
        <v>1264</v>
      </c>
      <c r="AG75" s="40" t="s">
        <v>1286</v>
      </c>
      <c r="AH75" s="43"/>
      <c r="AI75" s="27">
        <f>H75</f>
        <v>24</v>
      </c>
      <c r="AJ75" s="41">
        <f>IF(J75&gt;14,I75+1,I75)</f>
        <v>1</v>
      </c>
      <c r="AK75" s="41">
        <f>AI75+AJ75/12</f>
        <v>24.083333333333332</v>
      </c>
      <c r="AL75" s="41">
        <f>ROUNDUP((IF(AK75&gt;20,(AK75-20)*2+10+15,(IF(AK75&gt;10,(AK75-10)*1.5+10,AK75*1)))),3)</f>
        <v>33.166999999999994</v>
      </c>
      <c r="AM75" s="28"/>
      <c r="AN75" s="42" t="s">
        <v>1349</v>
      </c>
    </row>
    <row r="76" spans="1:40" s="12" customFormat="1">
      <c r="A76" s="39">
        <v>52</v>
      </c>
      <c r="B76" s="40" t="str">
        <f>Φύλλο1!BE376</f>
        <v>ΒΕΛΛΙΟΥ</v>
      </c>
      <c r="C76" s="40" t="str">
        <f>Φύλλο1!BD376</f>
        <v>ΕΥΑΓΓΕΛΙΑ</v>
      </c>
      <c r="D76" s="40" t="str">
        <f>Φύλλο1!BF376</f>
        <v>ΔΗΜΗΤΡΙΟΣ</v>
      </c>
      <c r="E76" s="40" t="s">
        <v>534</v>
      </c>
      <c r="F76" s="40">
        <f>Φύλλο1!BC376</f>
        <v>592190</v>
      </c>
      <c r="G76" s="40" t="str">
        <f>Φύλλο1!BK376</f>
        <v>ΠΕ60</v>
      </c>
      <c r="H76" s="40">
        <f>Φύλλο1!BH376</f>
        <v>19</v>
      </c>
      <c r="I76" s="40">
        <f>Φύλλο1!BI376</f>
        <v>0</v>
      </c>
      <c r="J76" s="40">
        <f>Φύλλο1!BJ376</f>
        <v>0</v>
      </c>
      <c r="K76" s="40">
        <f>IF(H76&lt;=10,H76+TRUNC((IF(J76&gt;15,(I76+1)/12,I76/12)),3),(IF(AND((H76&gt;10),(H76&lt;=20)),10+(H76-10)*1.5+TRUNC((1.5*(IF(J76&gt;15,(I76+1)/12,I76/12))),3),25+(H76-20)*2+TRUNC((2*(IF(J76&gt;15,(I76+1)/12,I76/12))),3))))</f>
        <v>23.5</v>
      </c>
      <c r="L76" s="40">
        <f>IF(Φύλλο1!AH376=0,0,IF(Φύλλο1!AH376=1,4,IF(Φύλλο1!AH376=2,4,IF(Φύλλο1!AH376=3,4,IF(Φύλλο1!AH376=4,12,IF(Φύλλο1!AH376=5,6,"error"))))))</f>
        <v>4</v>
      </c>
      <c r="M76" s="40">
        <f>IF(Φύλλο1!AI376=0,0,IF(Φύλλο1!AI376=1,5,IF(Φύλλο1!AI376=2,11,IF(Φύλλο1!AI376=3,19,IF(Φύλλο1!AI376=4,29,19+(Φύλλο1!AI376-3)*10)))))</f>
        <v>5</v>
      </c>
      <c r="N76" s="40">
        <f>IF(Φύλλο1!AK376 = 0,0,4)</f>
        <v>4</v>
      </c>
      <c r="O76" s="40" t="str">
        <f>IF(Φύλλο1!AK376=0,0,IF(Φύλλο1!AK376=1,"ΑΙΓΙΑΛΕΙΑΣ",IF(Φύλλο1!AK376=2,"ΔΥΤΙΚΗΣ ΑΧΑΪΑΣ",IF(Φύλλο1!AK376=3,"ΕΡΥΜΑΝΘΟΥ",IF(Φύλλο1!AK376=4,"ΚΑΛΑΒΡΥΤΩΝ",IF(Φύλλο1!AK376=5,"ΠΑΤΡΕΩN",error))))))</f>
        <v>ΠΑΤΡΕΩN</v>
      </c>
      <c r="P76" s="40">
        <f>IF(Φύλλο1!AL376 = 0,0,10)</f>
        <v>0</v>
      </c>
      <c r="Q76" s="40">
        <f>IF(Φύλλο1!AL376=0,0,IF(Φύλλο1!AL376=1,"ΑΙΓΙΑΛΕΙΑΣ",IF(Φύλλο1!AL376=2,"ΔΥΤΙΚΗΣ ΑΧΑΪΑΣ",IF(Φύλλο1!AL376=3,"ΕΡΥΜΑΝΘΟΥ",IF(Φύλλο1!AL376=4,"ΚΑΛΑΒΡΥΤΩΝ",IF(Φύλλο1!AL376=5,"ΠΑΤΡΕΩN",error))))))</f>
        <v>0</v>
      </c>
      <c r="R76" s="40">
        <f>IF(Φύλλο1!G376 = 1,3,0)</f>
        <v>0</v>
      </c>
      <c r="S76" s="40">
        <f>IF(Φύλλο1!H376 = 1,2,0)</f>
        <v>0</v>
      </c>
      <c r="T76" s="40">
        <f>IF(Φύλλο1!I376=0,0,IF(Φύλλο1!I376=1,"ΑΙΓΙΑΛΕΙΑΣ",IF(Φύλλο1!I376=2,"ΔΥΤΙΚΗΣ ΑΧΑΪΑΣ",IF(Φύλλο1!I376=3,"ΕΡΥΜΑΝΘΟΥ",IF(Φύλλο1!I376=4,"ΚΑΛΑΒΡΥΤΩΝ",IF(Φύλλο1!I376=5,"ΠΑΤΡΕΩN",error))))))</f>
        <v>0</v>
      </c>
      <c r="U76" s="40">
        <f>IF(Φύλλο1!B376=1,5,IF(Φύλλο1!B376=2,20,IF(Φύλλο1!B376=3,30,0)))</f>
        <v>0</v>
      </c>
      <c r="V76" s="40">
        <f>IF(Φύλλο1!C376=1,1,IF(Φύλλο1!C376=2,3,0))</f>
        <v>0</v>
      </c>
      <c r="W76" s="40">
        <f>IF(Φύλλο1!D376=0,0,IF(Φύλλο1!D376=1,"ΑΙΓΙΑΛΕΙΑΣ",IF(Φύλλο1!D376=2,"ΔΥΤΙΚΗΣ ΑΧΑΪΑΣ",IF(Φύλλο1!D376=3,"ΕΡΥΜΑΝΘΟΥ",IF(Φύλλο1!D376=4,"ΚΑΛΑΒΡΥΤΩΝ",IF(Φύλλο1!D376=5,"ΠΑΤΡΕΩN",error))))))</f>
        <v>0</v>
      </c>
      <c r="X76" s="40">
        <f>IF(Φύλλο1!E376=1,5,0)</f>
        <v>0</v>
      </c>
      <c r="Y76" s="40">
        <f>IF(Φύλλο1!F376=0,0,IF(Φύλλο1!F376=1,"ΑΙΓΙΑΛΕΙΑΣ",IF(Φύλλο1!F376=2,"ΔΥΤΙΚΗΣ ΑΧΑΪΑΣ",IF(Φύλλο1!F376=3,"ΕΡΥΜΑΝΘΟΥ",IF(Φύλλο1!F376=4,"ΚΑΛΑΒΡΥΤΩΝ",IF(Φύλλο1!F376=5,"ΠΑΤΡΕΩN",error))))))</f>
        <v>0</v>
      </c>
      <c r="Z76" s="19">
        <f>AL76+L76+M76+R76+U76</f>
        <v>32.5</v>
      </c>
      <c r="AA76" s="18">
        <f>Z76 + IF(O76="ΠΑΤΡΕΩN",4,0) + IF(Q76="ΠΑΤΡΕΩN",10,0) + IF(T76="ΠΑΤΡΕΩN",S76,0) + IF(W76="ΠΑΤΡΕΩN",V76,0) + IF(Y76="ΠΑΤΡΕΩN",X76,0)</f>
        <v>36.5</v>
      </c>
      <c r="AB76" s="18">
        <f>Z76 + IF(O76="ΑΙΓΙΑΛΕΙΑΣ",4,0) + IF(Q76="ΑΙΓΙΑΛΕΙΑΣ",10,0) + IF(T76="ΑΙΓΙΑΛΕΙΑΣ",S76,0) + IF(W76="ΑΙΓΙΑΛΕΙΑΣ",V76,0) + IF(Y76="ΑΙΓΙΑΛΕΙΑΣ",X76,0)</f>
        <v>32.5</v>
      </c>
      <c r="AC76" s="18">
        <f>Z76 + IF(O76="ΔΥΤΙΚΗΣ ΑΧΑΪΑΣ",4,0) + IF(Q76="ΔΥΤΙΚΗΣ ΑΧΑΪΑΣ",10,0) + IF(T76="ΔΥΤΙΚΗΣ ΑΧΑΪΑΣ",S76,0) + IF(W76="ΔΥΤΙΚΗΣ ΑΧΑΪΑΣ",V76,0) + IF(Y76="ΔΥΤΙΚΗΣ ΑΧΑΪΑΣ",X76,0)</f>
        <v>32.5</v>
      </c>
      <c r="AD76" s="18">
        <f>Z76 + IF(O76="ΕΡΥΜΑΝΘΟΥ",4,0) + IF(Q76="ΕΡΥΜΑΝΘΟΥ",10,0) + IF(T76="ΕΡΥΜΑΝΘΟΥ",S76,0) + IF(W76="ΕΡΥΜΑΝΘΟΥ",V76,0) + IF(Y76="ΕΡΥΜΑΝΘΟΥ",X76,0)</f>
        <v>32.5</v>
      </c>
      <c r="AE76" s="18">
        <f>Z76 + IF(O76="ΚΑΛΑΒΡΥΤΩΝ",4,0) + IF(Q76="ΚΑΛΑΒΡΥΤΩΝ",10,0) + IF(T76="ΚΑΛΑΒΡΥΤΩΝ",S76,0) + IF(W76="ΚΑΛΑΒΡΥΤΩΝ",V76,0) + IF(Y76="ΚΑΛΑΒΡΥΤΩΝ",X76,0)</f>
        <v>32.5</v>
      </c>
      <c r="AF76" s="40" t="str">
        <f>IF(Φύλλο1!AN376=1,"ΝΑΙ","ΌΧΙ")</f>
        <v>ΌΧΙ</v>
      </c>
      <c r="AG76" s="45" t="s">
        <v>1350</v>
      </c>
      <c r="AH76" s="43"/>
      <c r="AI76" s="27">
        <f>H76</f>
        <v>19</v>
      </c>
      <c r="AJ76" s="41">
        <f>IF(J76&gt;14,I76+1,I76)</f>
        <v>0</v>
      </c>
      <c r="AK76" s="41">
        <f>AI76+AJ76/12</f>
        <v>19</v>
      </c>
      <c r="AL76" s="41">
        <f>ROUNDUP((IF(AK76&gt;20,(AK76-20)*2+10+15,(IF(AK76&gt;10,(AK76-10)*1.5+10,AK76*1)))),3)</f>
        <v>23.5</v>
      </c>
      <c r="AM76" s="28"/>
      <c r="AN76" s="42" t="s">
        <v>1349</v>
      </c>
    </row>
    <row r="77" spans="1:40" s="13" customFormat="1">
      <c r="A77" s="39">
        <v>110</v>
      </c>
      <c r="B77" s="18" t="str">
        <f>Φύλλο1!BE256</f>
        <v>ΘΩΜΑ</v>
      </c>
      <c r="C77" s="18" t="str">
        <f>Φύλλο1!BD256</f>
        <v>ΕΥΤΥΧΙΑ</v>
      </c>
      <c r="D77" s="18" t="str">
        <f>Φύλλο1!BF256</f>
        <v>ΓΕΩΡΓΙΟΣ</v>
      </c>
      <c r="E77" s="18" t="str">
        <f>Φύλλο1!BG256</f>
        <v>ΣΤΗ ΔΙΑΘΕΣΗ ΤΟΥ ΠΥΣΠΕ</v>
      </c>
      <c r="F77" s="18">
        <f>Φύλλο1!BC256</f>
        <v>622246</v>
      </c>
      <c r="G77" s="18" t="str">
        <f>Φύλλο1!BK256</f>
        <v>ΠΕ60</v>
      </c>
      <c r="H77" s="18">
        <f>Φύλλο1!BH256</f>
        <v>12</v>
      </c>
      <c r="I77" s="18">
        <f>Φύλλο1!BI256</f>
        <v>2</v>
      </c>
      <c r="J77" s="18">
        <f>Φύλλο1!BJ256</f>
        <v>27</v>
      </c>
      <c r="K77" s="18">
        <f>IF(H77&lt;=10,H77+TRUNC((IF(J77&gt;15,(I77+1)/12,I77/12)),3),(IF(AND((H77&gt;10),(H77&lt;=20)),10+(H77-10)*1.5+TRUNC((1.5*(IF(J77&gt;15,(I77+1)/12,I77/12))),3),25+(H77-20)*2+TRUNC((2*(IF(J77&gt;15,(I77+1)/12,I77/12))),3))))</f>
        <v>13.375</v>
      </c>
      <c r="L77" s="18">
        <f>IF(Φύλλο1!AH256=0,0,IF(Φύλλο1!AH256=1,4,IF(Φύλλο1!AH256=2,4,IF(Φύλλο1!AH256=3,4,IF(Φύλλο1!AH256=4,12,IF(Φύλλο1!AH256=5,6,"error"))))))</f>
        <v>4</v>
      </c>
      <c r="M77" s="18">
        <f>IF(Φύλλο1!AI256=0,0,IF(Φύλλο1!AI256=1,5,IF(Φύλλο1!AI256=2,11,IF(Φύλλο1!AI256=3,19,IF(Φύλλο1!AI256=4,29,19+(Φύλλο1!AI256-3)*10)))))</f>
        <v>5</v>
      </c>
      <c r="N77" s="18">
        <f>IF(Φύλλο1!AK256 = 0,0,4)</f>
        <v>4</v>
      </c>
      <c r="O77" s="18" t="str">
        <f>IF(Φύλλο1!AK256=0,0,IF(Φύλλο1!AK256=1,"ΑΙΓΙΑΛΕΙΑΣ",IF(Φύλλο1!AK256=2,"ΔΥΤΙΚΗΣ ΑΧΑΪΑΣ",IF(Φύλλο1!AK256=3,"ΕΡΥΜΑΝΘΟΥ",IF(Φύλλο1!AK256=4,"ΚΑΛΑΒΡΥΤΩΝ",IF(Φύλλο1!AK256=5,"ΠΑΤΡΕΩN",error))))))</f>
        <v>ΠΑΤΡΕΩN</v>
      </c>
      <c r="P77" s="18">
        <f>IF(Φύλλο1!AL256 = 0,0,10)</f>
        <v>10</v>
      </c>
      <c r="Q77" s="18" t="str">
        <f>IF(Φύλλο1!AL256=0,0,IF(Φύλλο1!AL256=1,"ΑΙΓΙΑΛΕΙΑΣ",IF(Φύλλο1!AL256=2,"ΔΥΤΙΚΗΣ ΑΧΑΪΑΣ",IF(Φύλλο1!AL256=3,"ΕΡΥΜΑΝΘΟΥ",IF(Φύλλο1!AL256=4,"ΚΑΛΑΒΡΥΤΩΝ",IF(Φύλλο1!AL256=5,"ΠΑΤΡΕΩN",error))))))</f>
        <v>ΠΑΤΡΕΩN</v>
      </c>
      <c r="R77" s="18">
        <f>IF(Φύλλο1!G256 = 1,3,0)</f>
        <v>0</v>
      </c>
      <c r="S77" s="18">
        <f>IF(Φύλλο1!H256 = 1,2,0)</f>
        <v>0</v>
      </c>
      <c r="T77" s="18">
        <f>IF(Φύλλο1!I256=0,0,IF(Φύλλο1!I256=1,"ΑΙΓΙΑΛΕΙΑΣ",IF(Φύλλο1!I256=2,"ΔΥΤΙΚΗΣ ΑΧΑΪΑΣ",IF(Φύλλο1!I256=3,"ΕΡΥΜΑΝΘΟΥ",IF(Φύλλο1!I256=4,"ΚΑΛΑΒΡΥΤΩΝ",IF(Φύλλο1!I256=5,"ΠΑΤΡΕΩN",error))))))</f>
        <v>0</v>
      </c>
      <c r="U77" s="18">
        <f>IF(Φύλλο1!B256=1,5,IF(Φύλλο1!B256=2,20,IF(Φύλλο1!B256=3,30,0)))</f>
        <v>0</v>
      </c>
      <c r="V77" s="18">
        <f>IF(Φύλλο1!C256=1,1,IF(Φύλλο1!C256=2,3,0))</f>
        <v>0</v>
      </c>
      <c r="W77" s="18">
        <f>IF(Φύλλο1!D256=0,0,IF(Φύλλο1!D256=1,"ΑΙΓΙΑΛΕΙΑΣ",IF(Φύλλο1!D256=2,"ΔΥΤΙΚΗΣ ΑΧΑΪΑΣ",IF(Φύλλο1!D256=3,"ΕΡΥΜΑΝΘΟΥ",IF(Φύλλο1!D256=4,"ΚΑΛΑΒΡΥΤΩΝ",IF(Φύλλο1!D256=5,"ΠΑΤΡΕΩN",error))))))</f>
        <v>0</v>
      </c>
      <c r="X77" s="18">
        <f>IF(Φύλλο1!E256=1,5,0)</f>
        <v>0</v>
      </c>
      <c r="Y77" s="18">
        <f>IF(Φύλλο1!F256=0,0,IF(Φύλλο1!F256=1,"ΑΙΓΙΑΛΕΙΑΣ",IF(Φύλλο1!F256=2,"ΔΥΤΙΚΗΣ ΑΧΑΪΑΣ",IF(Φύλλο1!F256=3,"ΕΡΥΜΑΝΘΟΥ",IF(Φύλλο1!F256=4,"ΚΑΛΑΒΡΥΤΩΝ",IF(Φύλλο1!F256=5,"ΠΑΤΡΕΩN",error))))))</f>
        <v>0</v>
      </c>
      <c r="Z77" s="19">
        <f>AL77+L77+M77+R77+U77</f>
        <v>22.375</v>
      </c>
      <c r="AA77" s="18">
        <f>Z77 + IF(O77="ΠΑΤΡΕΩN",4,0) + IF(Q77="ΠΑΤΡΕΩN",10,0) + IF(T77="ΠΑΤΡΕΩN",S77,0) + IF(W77="ΠΑΤΡΕΩN",V77,0) + IF(Y77="ΠΑΤΡΕΩN",X77,0)</f>
        <v>36.375</v>
      </c>
      <c r="AB77" s="18">
        <f>Z77 + IF(O77="ΑΙΓΙΑΛΕΙΑΣ",4,0) + IF(Q77="ΑΙΓΙΑΛΕΙΑΣ",10,0) + IF(T77="ΑΙΓΙΑΛΕΙΑΣ",S77,0) + IF(W77="ΑΙΓΙΑΛΕΙΑΣ",V77,0) + IF(Y77="ΑΙΓΙΑΛΕΙΑΣ",X77,0)</f>
        <v>22.375</v>
      </c>
      <c r="AC77" s="18">
        <f>Z77 + IF(O77="ΔΥΤΙΚΗΣ ΑΧΑΪΑΣ",4,0) + IF(Q77="ΔΥΤΙΚΗΣ ΑΧΑΪΑΣ",10,0) + IF(T77="ΔΥΤΙΚΗΣ ΑΧΑΪΑΣ",S77,0) + IF(W77="ΔΥΤΙΚΗΣ ΑΧΑΪΑΣ",V77,0) + IF(Y77="ΔΥΤΙΚΗΣ ΑΧΑΪΑΣ",X77,0)</f>
        <v>22.375</v>
      </c>
      <c r="AD77" s="18">
        <f>Z77 + IF(O77="ΕΡΥΜΑΝΘΟΥ",4,0) + IF(Q77="ΕΡΥΜΑΝΘΟΥ",10,0) + IF(T77="ΕΡΥΜΑΝΘΟΥ",S77,0) + IF(W77="ΕΡΥΜΑΝΘΟΥ",V77,0) + IF(Y77="ΕΡΥΜΑΝΘΟΥ",X77,0)</f>
        <v>22.375</v>
      </c>
      <c r="AE77" s="18">
        <f>Z77 + IF(O77="ΚΑΛΑΒΡΥΤΩΝ",4,0) + IF(Q77="ΚΑΛΑΒΡΥΤΩΝ",10,0) + IF(T77="ΚΑΛΑΒΡΥΤΩΝ",S77,0) + IF(W77="ΚΑΛΑΒΡΥΤΩΝ",V77,0) + IF(Y77="ΚΑΛΑΒΡΥΤΩΝ",X77,0)</f>
        <v>22.375</v>
      </c>
      <c r="AF77" s="18" t="str">
        <f>IF(Φύλλο1!AN256=1,"ΝΑΙ","ΌΧΙ")</f>
        <v>ΌΧΙ</v>
      </c>
      <c r="AG77" s="50" t="s">
        <v>1340</v>
      </c>
      <c r="AH77" s="51"/>
      <c r="AI77" s="52">
        <f>H77</f>
        <v>12</v>
      </c>
      <c r="AJ77" s="53">
        <f>IF(J77&gt;14,I77+1,I77)</f>
        <v>3</v>
      </c>
      <c r="AK77" s="53">
        <f>AI77+AJ77/12</f>
        <v>12.25</v>
      </c>
      <c r="AL77" s="53">
        <f>ROUNDUP((IF(AK77&gt;20,(AK77-20)*2+10+15,(IF(AK77&gt;10,(AK77-10)*1.5+10,AK77*1)))),3)</f>
        <v>13.375</v>
      </c>
      <c r="AM77" s="54"/>
      <c r="AN77" s="42" t="s">
        <v>1349</v>
      </c>
    </row>
    <row r="78" spans="1:40" s="13" customFormat="1">
      <c r="A78" s="39">
        <v>56</v>
      </c>
      <c r="B78" s="18" t="str">
        <f>Φύλλο1!BE322</f>
        <v>ΜΑΡΙΝΑΤΟΥ</v>
      </c>
      <c r="C78" s="18" t="str">
        <f>Φύλλο1!BD322</f>
        <v>ΘΕΟΔΩΡΑ</v>
      </c>
      <c r="D78" s="18" t="str">
        <f>Φύλλο1!BF322</f>
        <v>ΕΥΑΓΓΕΛΟΣ</v>
      </c>
      <c r="E78" s="15" t="s">
        <v>1268</v>
      </c>
      <c r="F78" s="18">
        <f>Φύλλο1!BC322</f>
        <v>199662</v>
      </c>
      <c r="G78" s="18" t="str">
        <f>Φύλλο1!BK322</f>
        <v>ΠΕ60</v>
      </c>
      <c r="H78" s="18">
        <f>Φύλλο1!BH322</f>
        <v>23</v>
      </c>
      <c r="I78" s="18">
        <f>Φύλλο1!BI322</f>
        <v>4</v>
      </c>
      <c r="J78" s="18">
        <f>Φύλλο1!BJ322</f>
        <v>23</v>
      </c>
      <c r="K78" s="18">
        <f>IF(H78&lt;=10,H78+TRUNC((IF(J78&gt;15,(I78+1)/12,I78/12)),3),(IF(AND((H78&gt;10),(H78&lt;=20)),10+(H78-10)*1.5+TRUNC((1.5*(IF(J78&gt;15,(I78+1)/12,I78/12))),3),25+(H78-20)*2+TRUNC((2*(IF(J78&gt;15,(I78+1)/12,I78/12))),3))))</f>
        <v>31.832999999999998</v>
      </c>
      <c r="L78" s="18">
        <f>IF(Φύλλο1!AH322=0,0,IF(Φύλλο1!AH322=1,4,IF(Φύλλο1!AH322=2,4,IF(Φύλλο1!AH322=3,4,IF(Φύλλο1!AH322=4,12,IF(Φύλλο1!AH322=5,6,"error"))))))</f>
        <v>0</v>
      </c>
      <c r="M78" s="18">
        <f>IF(Φύλλο1!AI322=0,0,IF(Φύλλο1!AI322=1,5,IF(Φύλλο1!AI322=2,11,IF(Φύλλο1!AI322=3,19,IF(Φύλλο1!AI322=4,29,19+(Φύλλο1!AI322-3)*10)))))</f>
        <v>0</v>
      </c>
      <c r="N78" s="18">
        <f>IF(Φύλλο1!AK322 = 0,0,4)</f>
        <v>4</v>
      </c>
      <c r="O78" s="18" t="str">
        <f>IF(Φύλλο1!AK322=0,0,IF(Φύλλο1!AK322=1,"ΑΙΓΙΑΛΕΙΑΣ",IF(Φύλλο1!AK322=2,"ΔΥΤΙΚΗΣ ΑΧΑΪΑΣ",IF(Φύλλο1!AK322=3,"ΕΡΥΜΑΝΘΟΥ",IF(Φύλλο1!AK322=4,"ΚΑΛΑΒΡΥΤΩΝ",IF(Φύλλο1!AK322=5,"ΠΑΤΡΕΩN",error))))))</f>
        <v>ΠΑΤΡΕΩN</v>
      </c>
      <c r="P78" s="18">
        <f>IF(Φύλλο1!AL322 = 0,0,10)</f>
        <v>0</v>
      </c>
      <c r="Q78" s="18">
        <f>IF(Φύλλο1!AL322=0,0,IF(Φύλλο1!AL322=1,"ΑΙΓΙΑΛΕΙΑΣ",IF(Φύλλο1!AL322=2,"ΔΥΤΙΚΗΣ ΑΧΑΪΑΣ",IF(Φύλλο1!AL322=3,"ΕΡΥΜΑΝΘΟΥ",IF(Φύλλο1!AL322=4,"ΚΑΛΑΒΡΥΤΩΝ",IF(Φύλλο1!AL322=5,"ΠΑΤΡΕΩN",error))))))</f>
        <v>0</v>
      </c>
      <c r="R78" s="18">
        <f>IF(Φύλλο1!G322 = 1,3,0)</f>
        <v>0</v>
      </c>
      <c r="S78" s="15"/>
      <c r="T78" s="15"/>
      <c r="U78" s="18">
        <f>IF(Φύλλο1!B322=1,5,IF(Φύλλο1!B322=2,20,IF(Φύλλο1!B322=3,30,0)))</f>
        <v>0</v>
      </c>
      <c r="V78" s="18">
        <f>IF(Φύλλο1!C322=1,1,IF(Φύλλο1!C322=2,3,0))</f>
        <v>0</v>
      </c>
      <c r="W78" s="18">
        <f>IF(Φύλλο1!D322=0,0,IF(Φύλλο1!D322=1,"ΑΙΓΙΑΛΕΙΑΣ",IF(Φύλλο1!D322=2,"ΔΥΤΙΚΗΣ ΑΧΑΪΑΣ",IF(Φύλλο1!D322=3,"ΕΡΥΜΑΝΘΟΥ",IF(Φύλλο1!D322=4,"ΚΑΛΑΒΡΥΤΩΝ",IF(Φύλλο1!D322=5,"ΠΑΤΡΕΩN",error))))))</f>
        <v>0</v>
      </c>
      <c r="X78" s="18">
        <f>IF(Φύλλο1!E322=1,5,0)</f>
        <v>0</v>
      </c>
      <c r="Y78" s="18">
        <f>IF(Φύλλο1!F322=0,0,IF(Φύλλο1!F322=1,"ΑΙΓΙΑΛΕΙΑΣ",IF(Φύλλο1!F322=2,"ΔΥΤΙΚΗΣ ΑΧΑΪΑΣ",IF(Φύλλο1!F322=3,"ΕΡΥΜΑΝΘΟΥ",IF(Φύλλο1!F322=4,"ΚΑΛΑΒΡΥΤΩΝ",IF(Φύλλο1!F322=5,"ΠΑΤΡΕΩN",error))))))</f>
        <v>0</v>
      </c>
      <c r="Z78" s="19">
        <f>AL78+L78+M78+R78+U78</f>
        <v>31.834</v>
      </c>
      <c r="AA78" s="18">
        <f>Z78 + IF(O78="ΠΑΤΡΕΩN",4,0) + IF(Q78="ΠΑΤΡΕΩN",10,0) + IF(T78="ΠΑΤΡΕΩN",S78,0) + IF(W78="ΠΑΤΡΕΩN",V78,0) + IF(Y78="ΠΑΤΡΕΩN",X78,0)</f>
        <v>35.834000000000003</v>
      </c>
      <c r="AB78" s="18">
        <f>Z78 + IF(O78="ΑΙΓΙΑΛΕΙΑΣ",4,0) + IF(Q78="ΑΙΓΙΑΛΕΙΑΣ",10,0) + IF(T78="ΑΙΓΙΑΛΕΙΑΣ",S78,0) + IF(W78="ΑΙΓΙΑΛΕΙΑΣ",V78,0) + IF(Y78="ΑΙΓΙΑΛΕΙΑΣ",X78,0)</f>
        <v>31.834</v>
      </c>
      <c r="AC78" s="18">
        <f>Z78 + IF(O78="ΔΥΤΙΚΗΣ ΑΧΑΪΑΣ",4,0) + IF(Q78="ΔΥΤΙΚΗΣ ΑΧΑΪΑΣ",10,0) + IF(T78="ΔΥΤΙΚΗΣ ΑΧΑΪΑΣ",S78,0) + IF(W78="ΔΥΤΙΚΗΣ ΑΧΑΪΑΣ",V78,0) + IF(Y78="ΔΥΤΙΚΗΣ ΑΧΑΪΑΣ",X78,0)</f>
        <v>31.834</v>
      </c>
      <c r="AD78" s="18">
        <f>Z78 + IF(O78="ΕΡΥΜΑΝΘΟΥ",4,0) + IF(Q78="ΕΡΥΜΑΝΘΟΥ",10,0) + IF(T78="ΕΡΥΜΑΝΘΟΥ",S78,0) + IF(W78="ΕΡΥΜΑΝΘΟΥ",V78,0) + IF(Y78="ΕΡΥΜΑΝΘΟΥ",X78,0)</f>
        <v>31.834</v>
      </c>
      <c r="AE78" s="18">
        <f>Z78 + IF(O78="ΚΑΛΑΒΡΥΤΩΝ",4,0) + IF(Q78="ΚΑΛΑΒΡΥΤΩΝ",10,0) + IF(T78="ΚΑΛΑΒΡΥΤΩΝ",S78,0) + IF(W78="ΚΑΛΑΒΡΥΤΩΝ",V78,0) + IF(Y78="ΚΑΛΑΒΡΥΤΩΝ",X78,0)</f>
        <v>31.834</v>
      </c>
      <c r="AF78" s="18" t="str">
        <f>IF(Φύλλο1!AN322=1,"ΝΑΙ","ΌΧΙ")</f>
        <v>ΌΧΙ</v>
      </c>
      <c r="AG78" s="45" t="s">
        <v>1350</v>
      </c>
      <c r="AH78" s="51"/>
      <c r="AI78" s="52">
        <f>H78</f>
        <v>23</v>
      </c>
      <c r="AJ78" s="53">
        <f>IF(J78&gt;14,I78+1,I78)</f>
        <v>5</v>
      </c>
      <c r="AK78" s="53">
        <f>AI78+AJ78/12</f>
        <v>23.416666666666668</v>
      </c>
      <c r="AL78" s="53">
        <f>ROUNDUP((IF(AK78&gt;20,(AK78-20)*2+10+15,(IF(AK78&gt;10,(AK78-10)*1.5+10,AK78*1)))),3)</f>
        <v>31.834</v>
      </c>
      <c r="AM78" s="54"/>
      <c r="AN78" s="42" t="s">
        <v>1349</v>
      </c>
    </row>
    <row r="79" spans="1:40" s="12" customFormat="1">
      <c r="A79" s="44">
        <v>57</v>
      </c>
      <c r="B79" s="18" t="str">
        <f>Φύλλο1!BE98</f>
        <v>ΖΗΣΙΜΟΠΟΥΛΟΥ</v>
      </c>
      <c r="C79" s="18" t="str">
        <f>Φύλλο1!BD98</f>
        <v>ΑΡΕΤΗ</v>
      </c>
      <c r="D79" s="18" t="str">
        <f>Φύλλο1!BF98</f>
        <v>ΓΕΩΡΓΙΟΣ</v>
      </c>
      <c r="E79" s="18" t="str">
        <f>Φύλλο1!BG98</f>
        <v>49ο ΝΗΠΙΑΓΩΓΕΙΟ ΠΑΤΡΩΝ</v>
      </c>
      <c r="F79" s="18">
        <f>Φύλλο1!BC98</f>
        <v>595809</v>
      </c>
      <c r="G79" s="18" t="str">
        <f>Φύλλο1!BK98</f>
        <v>ΠΕ60</v>
      </c>
      <c r="H79" s="18">
        <f>Φύλλο1!BH98</f>
        <v>18</v>
      </c>
      <c r="I79" s="18">
        <f>Φύλλο1!BI98</f>
        <v>6</v>
      </c>
      <c r="J79" s="18">
        <f>Φύλλο1!BJ98</f>
        <v>13</v>
      </c>
      <c r="K79" s="18">
        <f>IF(H79&lt;=10,H79+TRUNC((IF(J79&gt;15,(I79+1)/12,I79/12)),3),(IF(AND((H79&gt;10),(H79&lt;=20)),10+(H79-10)*1.5+TRUNC((1.5*(IF(J79&gt;15,(I79+1)/12,I79/12))),3),25+(H79-20)*2+TRUNC((2*(IF(J79&gt;15,(I79+1)/12,I79/12))),3))))</f>
        <v>22.75</v>
      </c>
      <c r="L79" s="18">
        <f>IF(Φύλλο1!AH98=0,0,IF(Φύλλο1!AH98=1,4,IF(Φύλλο1!AH98=2,4,IF(Φύλλο1!AH98=3,4,IF(Φύλλο1!AH98=4,12,IF(Φύλλο1!AH98=5,6,"error"))))))</f>
        <v>4</v>
      </c>
      <c r="M79" s="15">
        <v>5</v>
      </c>
      <c r="N79" s="18">
        <f>IF(Φύλλο1!AK98 = 0,0,4)</f>
        <v>4</v>
      </c>
      <c r="O79" s="18" t="str">
        <f>IF(Φύλλο1!AK98=0,0,IF(Φύλλο1!AK98=1,"ΑΙΓΙΑΛΕΙΑΣ",IF(Φύλλο1!AK98=2,"ΔΥΤΙΚΗΣ ΑΧΑΪΑΣ",IF(Φύλλο1!AK98=3,"ΕΡΥΜΑΝΘΟΥ",IF(Φύλλο1!AK98=4,"ΚΑΛΑΒΡΥΤΩΝ",IF(Φύλλο1!AK98=5,"ΠΑΤΡΕΩN",error))))))</f>
        <v>ΠΑΤΡΕΩN</v>
      </c>
      <c r="P79" s="18">
        <f>IF(Φύλλο1!AL98 = 0,0,10)</f>
        <v>0</v>
      </c>
      <c r="Q79" s="18">
        <f>IF(Φύλλο1!AL98=0,0,IF(Φύλλο1!AL98=1,"ΑΙΓΙΑΛΕΙΑΣ",IF(Φύλλο1!AL98=2,"ΔΥΤΙΚΗΣ ΑΧΑΪΑΣ",IF(Φύλλο1!AL98=3,"ΕΡΥΜΑΝΘΟΥ",IF(Φύλλο1!AL98=4,"ΚΑΛΑΒΡΥΤΩΝ",IF(Φύλλο1!AL98=5,"ΠΑΤΡΕΩN",error))))))</f>
        <v>0</v>
      </c>
      <c r="R79" s="18">
        <f>IF(Φύλλο1!G98 = 1,3,0)</f>
        <v>0</v>
      </c>
      <c r="S79" s="18">
        <f>IF(Φύλλο1!H98 = 1,2,0)</f>
        <v>0</v>
      </c>
      <c r="T79" s="18">
        <f>IF(Φύλλο1!I98=0,0,IF(Φύλλο1!I98=1,"ΑΙΓΙΑΛΕΙΑΣ",IF(Φύλλο1!I98=2,"ΔΥΤΙΚΗΣ ΑΧΑΪΑΣ",IF(Φύλλο1!I98=3,"ΕΡΥΜΑΝΘΟΥ",IF(Φύλλο1!I98=4,"ΚΑΛΑΒΡΥΤΩΝ",IF(Φύλλο1!I98=5,"ΠΑΤΡΕΩN",error))))))</f>
        <v>0</v>
      </c>
      <c r="U79" s="18">
        <f>IF(Φύλλο1!B98=1,5,IF(Φύλλο1!B98=2,20,IF(Φύλλο1!B98=3,30,0)))</f>
        <v>0</v>
      </c>
      <c r="V79" s="18">
        <f>IF(Φύλλο1!C98=1,1,IF(Φύλλο1!C98=2,3,0))</f>
        <v>0</v>
      </c>
      <c r="W79" s="18">
        <f>IF(Φύλλο1!D98=0,0,IF(Φύλλο1!D98=1,"ΑΙΓΙΑΛΕΙΑΣ",IF(Φύλλο1!D98=2,"ΔΥΤΙΚΗΣ ΑΧΑΪΑΣ",IF(Φύλλο1!D98=3,"ΕΡΥΜΑΝΘΟΥ",IF(Φύλλο1!D98=4,"ΚΑΛΑΒΡΥΤΩΝ",IF(Φύλλο1!D98=5,"ΠΑΤΡΕΩN",error))))))</f>
        <v>0</v>
      </c>
      <c r="X79" s="18">
        <f>IF(Φύλλο1!E98=1,5,0)</f>
        <v>0</v>
      </c>
      <c r="Y79" s="18">
        <f>IF(Φύλλο1!F98=0,0,IF(Φύλλο1!F98=1,"ΑΙΓΙΑΛΕΙΑΣ",IF(Φύλλο1!F98=2,"ΔΥΤΙΚΗΣ ΑΧΑΪΑΣ",IF(Φύλλο1!F98=3,"ΕΡΥΜΑΝΘΟΥ",IF(Φύλλο1!F98=4,"ΚΑΛΑΒΡΥΤΩΝ",IF(Φύλλο1!F98=5,"ΠΑΤΡΕΩN",error))))))</f>
        <v>0</v>
      </c>
      <c r="Z79" s="19">
        <f>AL79+L79+M79+R79+U79</f>
        <v>31.75</v>
      </c>
      <c r="AA79" s="18">
        <f>Z79 + IF(O79="ΠΑΤΡΕΩN",4,0) + IF(Q79="ΠΑΤΡΕΩN",10,0) + IF(T79="ΠΑΤΡΕΩN",S79,0) + IF(W79="ΠΑΤΡΕΩN",V79,0) + IF(Y79="ΠΑΤΡΕΩN",X79,0)</f>
        <v>35.75</v>
      </c>
      <c r="AB79" s="18">
        <f>Z79 + IF(O79="ΑΙΓΙΑΛΕΙΑΣ",4,0) + IF(Q79="ΑΙΓΙΑΛΕΙΑΣ",10,0) + IF(T79="ΑΙΓΙΑΛΕΙΑΣ",S79,0) + IF(W79="ΑΙΓΙΑΛΕΙΑΣ",V79,0) + IF(Y79="ΑΙΓΙΑΛΕΙΑΣ",X79,0)</f>
        <v>31.75</v>
      </c>
      <c r="AC79" s="18">
        <f>Z79 + IF(O79="ΔΥΤΙΚΗΣ ΑΧΑΪΑΣ",4,0) + IF(Q79="ΔΥΤΙΚΗΣ ΑΧΑΪΑΣ",10,0) + IF(T79="ΔΥΤΙΚΗΣ ΑΧΑΪΑΣ",S79,0) + IF(W79="ΔΥΤΙΚΗΣ ΑΧΑΪΑΣ",V79,0) + IF(Y79="ΔΥΤΙΚΗΣ ΑΧΑΪΑΣ",X79,0)</f>
        <v>31.75</v>
      </c>
      <c r="AD79" s="18">
        <f>Z79 + IF(O79="ΕΡΥΜΑΝΘΟΥ",4,0) + IF(Q79="ΕΡΥΜΑΝΘΟΥ",10,0) + IF(T79="ΕΡΥΜΑΝΘΟΥ",S79,0) + IF(W79="ΕΡΥΜΑΝΘΟΥ",V79,0) + IF(Y79="ΕΡΥΜΑΝΘΟΥ",X79,0)</f>
        <v>31.75</v>
      </c>
      <c r="AE79" s="18">
        <f>Z79 + IF(O79="ΚΑΛΑΒΡΥΤΩΝ",4,0) + IF(Q79="ΚΑΛΑΒΡΥΤΩΝ",10,0) + IF(T79="ΚΑΛΑΒΡΥΤΩΝ",S79,0) + IF(W79="ΚΑΛΑΒΡΥΤΩΝ",V79,0) + IF(Y79="ΚΑΛΑΒΡΥΤΩΝ",X79,0)</f>
        <v>31.75</v>
      </c>
      <c r="AF79" s="18" t="str">
        <f>IF(Φύλλο1!AN98=1,"ΝΑΙ","ΌΧΙ")</f>
        <v>ΌΧΙ</v>
      </c>
      <c r="AG79" s="20" t="s">
        <v>1327</v>
      </c>
      <c r="AH79" s="25"/>
      <c r="AI79" s="27">
        <f>H79</f>
        <v>18</v>
      </c>
      <c r="AJ79" s="41">
        <f>IF(J79&gt;14,I79+1,I79)</f>
        <v>6</v>
      </c>
      <c r="AK79" s="41">
        <f>AI79+AJ79/12</f>
        <v>18.5</v>
      </c>
      <c r="AL79" s="41">
        <f>ROUNDUP((IF(AK79&gt;20,(AK79-20)*2+10+15,(IF(AK79&gt;10,(AK79-10)*1.5+10,AK79*1)))),3)</f>
        <v>22.75</v>
      </c>
      <c r="AM79" s="28"/>
      <c r="AN79" s="42" t="s">
        <v>1349</v>
      </c>
    </row>
    <row r="80" spans="1:40" s="12" customFormat="1">
      <c r="A80" s="44">
        <v>114</v>
      </c>
      <c r="B80" s="18" t="str">
        <f>Φύλλο1!BE213</f>
        <v>ΑΜΠΑΤΖΟΓΛΟΥ</v>
      </c>
      <c r="C80" s="18" t="str">
        <f>Φύλλο1!BD213</f>
        <v>ΣΟΦΙΑ</v>
      </c>
      <c r="D80" s="18" t="str">
        <f>Φύλλο1!BF213</f>
        <v>ΑΝΑΣΤΑΣΙΟΣ</v>
      </c>
      <c r="E80" s="18" t="str">
        <f>Φύλλο1!BG213</f>
        <v>2ο ΝΗΠΙΑΓΩΓΕΙΟ ΑΚΡΑΤΑΣ</v>
      </c>
      <c r="F80" s="18">
        <f>Φύλλο1!BC213</f>
        <v>619378</v>
      </c>
      <c r="G80" s="18" t="str">
        <f>Φύλλο1!BK213</f>
        <v>ΠΕ60</v>
      </c>
      <c r="H80" s="18">
        <f>Φύλλο1!BH213</f>
        <v>11</v>
      </c>
      <c r="I80" s="18">
        <f>Φύλλο1!BI213</f>
        <v>9</v>
      </c>
      <c r="J80" s="18">
        <f>Φύλλο1!BJ213</f>
        <v>0</v>
      </c>
      <c r="K80" s="18">
        <f>IF(H80&lt;=10,H80+TRUNC((IF(J80&gt;15,(I80+1)/12,I80/12)),3),(IF(AND((H80&gt;10),(H80&lt;=20)),10+(H80-10)*1.5+TRUNC((1.5*(IF(J80&gt;15,(I80+1)/12,I80/12))),3),25+(H80-20)*2+TRUNC((2*(IF(J80&gt;15,(I80+1)/12,I80/12))),3))))</f>
        <v>12.625</v>
      </c>
      <c r="L80" s="18">
        <f>IF(Φύλλο1!AH213=0,0,IF(Φύλλο1!AH213=1,4,IF(Φύλλο1!AH213=2,4,IF(Φύλλο1!AH213=3,4,IF(Φύλλο1!AH213=4,12,IF(Φύλλο1!AH213=5,6,"error"))))))</f>
        <v>4</v>
      </c>
      <c r="M80" s="18">
        <f>IF(Φύλλο1!AI213=0,0,IF(Φύλλο1!AI213=1,5,IF(Φύλλο1!AI213=2,11,IF(Φύλλο1!AI213=3,19,IF(Φύλλο1!AI213=4,29,19+(Φύλλο1!AI213-3)*10)))))</f>
        <v>5</v>
      </c>
      <c r="N80" s="18">
        <f>IF(Φύλλο1!AK213 = 0,0,4)</f>
        <v>4</v>
      </c>
      <c r="O80" s="18" t="str">
        <f>IF(Φύλλο1!AK213=0,0,IF(Φύλλο1!AK213=1,"ΑΙΓΙΑΛΕΙΑΣ",IF(Φύλλο1!AK213=2,"ΔΥΤΙΚΗΣ ΑΧΑΪΑΣ",IF(Φύλλο1!AK213=3,"ΕΡΥΜΑΝΘΟΥ",IF(Φύλλο1!AK213=4,"ΚΑΛΑΒΡΥΤΩΝ",IF(Φύλλο1!AK213=5,"ΠΑΤΡΕΩN",error))))))</f>
        <v>ΠΑΤΡΕΩN</v>
      </c>
      <c r="P80" s="18">
        <f>IF(Φύλλο1!AL213 = 0,0,10)</f>
        <v>10</v>
      </c>
      <c r="Q80" s="18" t="str">
        <f>IF(Φύλλο1!AL213=0,0,IF(Φύλλο1!AL213=1,"ΑΙΓΙΑΛΕΙΑΣ",IF(Φύλλο1!AL213=2,"ΔΥΤΙΚΗΣ ΑΧΑΪΑΣ",IF(Φύλλο1!AL213=3,"ΕΡΥΜΑΝΘΟΥ",IF(Φύλλο1!AL213=4,"ΚΑΛΑΒΡΥΤΩΝ",IF(Φύλλο1!AL213=5,"ΠΑΤΡΕΩN",error))))))</f>
        <v>ΠΑΤΡΕΩN</v>
      </c>
      <c r="R80" s="18">
        <f>IF(Φύλλο1!G213 = 1,3,0)</f>
        <v>0</v>
      </c>
      <c r="S80" s="18">
        <f>IF(Φύλλο1!H213 = 1,2,0)</f>
        <v>0</v>
      </c>
      <c r="T80" s="18">
        <f>IF(Φύλλο1!I213=0,0,IF(Φύλλο1!I213=1,"ΑΙΓΙΑΛΕΙΑΣ",IF(Φύλλο1!I213=2,"ΔΥΤΙΚΗΣ ΑΧΑΪΑΣ",IF(Φύλλο1!I213=3,"ΕΡΥΜΑΝΘΟΥ",IF(Φύλλο1!I213=4,"ΚΑΛΑΒΡΥΤΩΝ",IF(Φύλλο1!I213=5,"ΠΑΤΡΕΩN",error))))))</f>
        <v>0</v>
      </c>
      <c r="U80" s="18">
        <f>IF(Φύλλο1!B213=1,5,IF(Φύλλο1!B213=2,20,IF(Φύλλο1!B213=3,30,0)))</f>
        <v>0</v>
      </c>
      <c r="V80" s="18">
        <f>IF(Φύλλο1!C213=1,1,IF(Φύλλο1!C213=2,3,0))</f>
        <v>0</v>
      </c>
      <c r="W80" s="18">
        <f>IF(Φύλλο1!D213=0,0,IF(Φύλλο1!D213=1,"ΑΙΓΙΑΛΕΙΑΣ",IF(Φύλλο1!D213=2,"ΔΥΤΙΚΗΣ ΑΧΑΪΑΣ",IF(Φύλλο1!D213=3,"ΕΡΥΜΑΝΘΟΥ",IF(Φύλλο1!D213=4,"ΚΑΛΑΒΡΥΤΩΝ",IF(Φύλλο1!D213=5,"ΠΑΤΡΕΩN",error))))))</f>
        <v>0</v>
      </c>
      <c r="X80" s="18">
        <f>IF(Φύλλο1!E213=1,5,0)</f>
        <v>0</v>
      </c>
      <c r="Y80" s="18">
        <f>IF(Φύλλο1!F213=0,0,IF(Φύλλο1!F213=1,"ΑΙΓΙΑΛΕΙΑΣ",IF(Φύλλο1!F213=2,"ΔΥΤΙΚΗΣ ΑΧΑΪΑΣ",IF(Φύλλο1!F213=3,"ΕΡΥΜΑΝΘΟΥ",IF(Φύλλο1!F213=4,"ΚΑΛΑΒΡΥΤΩΝ",IF(Φύλλο1!F213=5,"ΠΑΤΡΕΩN",error))))))</f>
        <v>0</v>
      </c>
      <c r="Z80" s="19">
        <f>AL80+L80+M80+R80+U80</f>
        <v>21.625</v>
      </c>
      <c r="AA80" s="18">
        <f>Z80 + IF(O80="ΠΑΤΡΕΩN",4,0) + IF(Q80="ΠΑΤΡΕΩN",10,0) + IF(T80="ΠΑΤΡΕΩN",S80,0) + IF(W80="ΠΑΤΡΕΩN",V80,0) + IF(Y80="ΠΑΤΡΕΩN",X80,0)</f>
        <v>35.625</v>
      </c>
      <c r="AB80" s="18">
        <f>Z80 + IF(O80="ΑΙΓΙΑΛΕΙΑΣ",4,0) + IF(Q80="ΑΙΓΙΑΛΕΙΑΣ",10,0) + IF(T80="ΑΙΓΙΑΛΕΙΑΣ",S80,0) + IF(W80="ΑΙΓΙΑΛΕΙΑΣ",V80,0) + IF(Y80="ΑΙΓΙΑΛΕΙΑΣ",X80,0)</f>
        <v>21.625</v>
      </c>
      <c r="AC80" s="18">
        <f>Z80 + IF(O80="ΔΥΤΙΚΗΣ ΑΧΑΪΑΣ",4,0) + IF(Q80="ΔΥΤΙΚΗΣ ΑΧΑΪΑΣ",10,0) + IF(T80="ΔΥΤΙΚΗΣ ΑΧΑΪΑΣ",S80,0) + IF(W80="ΔΥΤΙΚΗΣ ΑΧΑΪΑΣ",V80,0) + IF(Y80="ΔΥΤΙΚΗΣ ΑΧΑΪΑΣ",X80,0)</f>
        <v>21.625</v>
      </c>
      <c r="AD80" s="18">
        <f>Z80 + IF(O80="ΕΡΥΜΑΝΘΟΥ",4,0) + IF(Q80="ΕΡΥΜΑΝΘΟΥ",10,0) + IF(T80="ΕΡΥΜΑΝΘΟΥ",S80,0) + IF(W80="ΕΡΥΜΑΝΘΟΥ",V80,0) + IF(Y80="ΕΡΥΜΑΝΘΟΥ",X80,0)</f>
        <v>21.625</v>
      </c>
      <c r="AE80" s="18">
        <f>Z80 + IF(O80="ΚΑΛΑΒΡΥΤΩΝ",4,0) + IF(Q80="ΚΑΛΑΒΡΥΤΩΝ",10,0) + IF(T80="ΚΑΛΑΒΡΥΤΩΝ",S80,0) + IF(W80="ΚΑΛΑΒΡΥΤΩΝ",V80,0) + IF(Y80="ΚΑΛΑΒΡΥΤΩΝ",X80,0)</f>
        <v>21.625</v>
      </c>
      <c r="AF80" s="18" t="str">
        <f>IF(Φύλλο1!AN213=1,"ΝΑΙ","ΌΧΙ")</f>
        <v>ΌΧΙ</v>
      </c>
      <c r="AG80" s="40" t="s">
        <v>1299</v>
      </c>
      <c r="AH80" s="43"/>
      <c r="AI80" s="27">
        <f>H80</f>
        <v>11</v>
      </c>
      <c r="AJ80" s="41">
        <f>IF(J80&gt;14,I80+1,I80)</f>
        <v>9</v>
      </c>
      <c r="AK80" s="41">
        <f>AI80+AJ80/12</f>
        <v>11.75</v>
      </c>
      <c r="AL80" s="41">
        <f>ROUNDUP((IF(AK80&gt;20,(AK80-20)*2+10+15,(IF(AK80&gt;10,(AK80-10)*1.5+10,AK80*1)))),3)</f>
        <v>12.625</v>
      </c>
      <c r="AM80" s="28"/>
      <c r="AN80" s="42" t="s">
        <v>1349</v>
      </c>
    </row>
    <row r="81" spans="1:40" s="12" customFormat="1">
      <c r="A81" s="39">
        <v>115</v>
      </c>
      <c r="B81" s="18" t="str">
        <f>Φύλλο1!BE133</f>
        <v>ΚΑΤΣΟΥΛΗ</v>
      </c>
      <c r="C81" s="18" t="str">
        <f>Φύλλο1!BD133</f>
        <v>ΣΤΑΜΑΤΙΝΑ</v>
      </c>
      <c r="D81" s="18" t="str">
        <f>Φύλλο1!BF133</f>
        <v>ΠΑΝΑΓΙΩΤΗΣ</v>
      </c>
      <c r="E81" s="18" t="str">
        <f>Φύλλο1!BG133</f>
        <v>ΣΤΗ ΔΙΑΘΕΣΗ ΤΟΥ ΠΥΣΠΕ</v>
      </c>
      <c r="F81" s="18">
        <f>Φύλλο1!BC133</f>
        <v>619484</v>
      </c>
      <c r="G81" s="18" t="str">
        <f>Φύλλο1!BK133</f>
        <v>ΠΕ60</v>
      </c>
      <c r="H81" s="18">
        <f>Φύλλο1!BH133</f>
        <v>11</v>
      </c>
      <c r="I81" s="18">
        <f>Φύλλο1!BI133</f>
        <v>8</v>
      </c>
      <c r="J81" s="18">
        <f>Φύλλο1!BJ133</f>
        <v>8</v>
      </c>
      <c r="K81" s="18">
        <f>IF(H81&lt;=10,H81+TRUNC((IF(J81&gt;15,(I81+1)/12,I81/12)),3),(IF(AND((H81&gt;10),(H81&lt;=20)),10+(H81-10)*1.5+TRUNC((1.5*(IF(J81&gt;15,(I81+1)/12,I81/12))),3),25+(H81-20)*2+TRUNC((2*(IF(J81&gt;15,(I81+1)/12,I81/12))),3))))</f>
        <v>12.5</v>
      </c>
      <c r="L81" s="18">
        <f>IF(Φύλλο1!AH133=0,0,IF(Φύλλο1!AH133=1,4,IF(Φύλλο1!AH133=2,4,IF(Φύλλο1!AH133=3,4,IF(Φύλλο1!AH133=4,12,IF(Φύλλο1!AH133=5,6,"error"))))))</f>
        <v>4</v>
      </c>
      <c r="M81" s="15">
        <v>5</v>
      </c>
      <c r="N81" s="18">
        <f>IF(Φύλλο1!AK133 = 0,0,4)</f>
        <v>4</v>
      </c>
      <c r="O81" s="18" t="str">
        <f>IF(Φύλλο1!AK133=0,0,IF(Φύλλο1!AK133=1,"ΑΙΓΙΑΛΕΙΑΣ",IF(Φύλλο1!AK133=2,"ΔΥΤΙΚΗΣ ΑΧΑΪΑΣ",IF(Φύλλο1!AK133=3,"ΕΡΥΜΑΝΘΟΥ",IF(Φύλλο1!AK133=4,"ΚΑΛΑΒΡΥΤΩΝ",IF(Φύλλο1!AK133=5,"ΠΑΤΡΕΩN",error))))))</f>
        <v>ΠΑΤΡΕΩN</v>
      </c>
      <c r="P81" s="18">
        <f>IF(Φύλλο1!AL133 = 0,0,10)</f>
        <v>10</v>
      </c>
      <c r="Q81" s="18" t="str">
        <f>IF(Φύλλο1!AL133=0,0,IF(Φύλλο1!AL133=1,"ΑΙΓΙΑΛΕΙΑΣ",IF(Φύλλο1!AL133=2,"ΔΥΤΙΚΗΣ ΑΧΑΪΑΣ",IF(Φύλλο1!AL133=3,"ΕΡΥΜΑΝΘΟΥ",IF(Φύλλο1!AL133=4,"ΚΑΛΑΒΡΥΤΩΝ",IF(Φύλλο1!AL133=5,"ΠΑΤΡΕΩN",error))))))</f>
        <v>ΠΑΤΡΕΩN</v>
      </c>
      <c r="R81" s="18">
        <f>IF(Φύλλο1!G133 = 1,3,0)</f>
        <v>0</v>
      </c>
      <c r="S81" s="18">
        <f>IF(Φύλλο1!H133 = 1,2,0)</f>
        <v>0</v>
      </c>
      <c r="T81" s="18">
        <f>IF(Φύλλο1!I133=0,0,IF(Φύλλο1!I133=1,"ΑΙΓΙΑΛΕΙΑΣ",IF(Φύλλο1!I133=2,"ΔΥΤΙΚΗΣ ΑΧΑΪΑΣ",IF(Φύλλο1!I133=3,"ΕΡΥΜΑΝΘΟΥ",IF(Φύλλο1!I133=4,"ΚΑΛΑΒΡΥΤΩΝ",IF(Φύλλο1!I133=5,"ΠΑΤΡΕΩN",error))))))</f>
        <v>0</v>
      </c>
      <c r="U81" s="18">
        <f>IF(Φύλλο1!B133=1,5,IF(Φύλλο1!B133=2,20,IF(Φύλλο1!B133=3,30,0)))</f>
        <v>0</v>
      </c>
      <c r="V81" s="18">
        <f>IF(Φύλλο1!C133=1,1,IF(Φύλλο1!C133=2,3,0))</f>
        <v>0</v>
      </c>
      <c r="W81" s="18">
        <f>IF(Φύλλο1!D133=0,0,IF(Φύλλο1!D133=1,"ΑΙΓΙΑΛΕΙΑΣ",IF(Φύλλο1!D133=2,"ΔΥΤΙΚΗΣ ΑΧΑΪΑΣ",IF(Φύλλο1!D133=3,"ΕΡΥΜΑΝΘΟΥ",IF(Φύλλο1!D133=4,"ΚΑΛΑΒΡΥΤΩΝ",IF(Φύλλο1!D133=5,"ΠΑΤΡΕΩN",error))))))</f>
        <v>0</v>
      </c>
      <c r="X81" s="18">
        <f>IF(Φύλλο1!E133=1,5,0)</f>
        <v>0</v>
      </c>
      <c r="Y81" s="18">
        <f>IF(Φύλλο1!F133=0,0,IF(Φύλλο1!F133=1,"ΑΙΓΙΑΛΕΙΑΣ",IF(Φύλλο1!F133=2,"ΔΥΤΙΚΗΣ ΑΧΑΪΑΣ",IF(Φύλλο1!F133=3,"ΕΡΥΜΑΝΘΟΥ",IF(Φύλλο1!F133=4,"ΚΑΛΑΒΡΥΤΩΝ",IF(Φύλλο1!F133=5,"ΠΑΤΡΕΩN",error))))))</f>
        <v>0</v>
      </c>
      <c r="Z81" s="19">
        <f>AL81+L81+M81+R81+U81</f>
        <v>21.5</v>
      </c>
      <c r="AA81" s="18">
        <f>Z81 + IF(O81="ΠΑΤΡΕΩN",4,0) + IF(Q81="ΠΑΤΡΕΩN",10,0) + IF(T81="ΠΑΤΡΕΩN",S81,0) + IF(W81="ΠΑΤΡΕΩN",V81,0) + IF(Y81="ΠΑΤΡΕΩN",X81,0)</f>
        <v>35.5</v>
      </c>
      <c r="AB81" s="18">
        <f>Z81 + IF(O81="ΑΙΓΙΑΛΕΙΑΣ",4,0) + IF(Q81="ΑΙΓΙΑΛΕΙΑΣ",10,0) + IF(T81="ΑΙΓΙΑΛΕΙΑΣ",S81,0) + IF(W81="ΑΙΓΙΑΛΕΙΑΣ",V81,0) + IF(Y81="ΑΙΓΙΑΛΕΙΑΣ",X81,0)</f>
        <v>21.5</v>
      </c>
      <c r="AC81" s="18">
        <f>Z81 + IF(O81="ΔΥΤΙΚΗΣ ΑΧΑΪΑΣ",4,0) + IF(Q81="ΔΥΤΙΚΗΣ ΑΧΑΪΑΣ",10,0) + IF(T81="ΔΥΤΙΚΗΣ ΑΧΑΪΑΣ",S81,0) + IF(W81="ΔΥΤΙΚΗΣ ΑΧΑΪΑΣ",V81,0) + IF(Y81="ΔΥΤΙΚΗΣ ΑΧΑΪΑΣ",X81,0)</f>
        <v>21.5</v>
      </c>
      <c r="AD81" s="18">
        <f>Z81 + IF(O81="ΕΡΥΜΑΝΘΟΥ",4,0) + IF(Q81="ΕΡΥΜΑΝΘΟΥ",10,0) + IF(T81="ΕΡΥΜΑΝΘΟΥ",S81,0) + IF(W81="ΕΡΥΜΑΝΘΟΥ",V81,0) + IF(Y81="ΕΡΥΜΑΝΘΟΥ",X81,0)</f>
        <v>21.5</v>
      </c>
      <c r="AE81" s="18">
        <f>Z81 + IF(O81="ΚΑΛΑΒΡΥΤΩΝ",4,0) + IF(Q81="ΚΑΛΑΒΡΥΤΩΝ",10,0) + IF(T81="ΚΑΛΑΒΡΥΤΩΝ",S81,0) + IF(W81="ΚΑΛΑΒΡΥΤΩΝ",V81,0) + IF(Y81="ΚΑΛΑΒΡΥΤΩΝ",X81,0)</f>
        <v>21.5</v>
      </c>
      <c r="AF81" s="18" t="str">
        <f>IF(Φύλλο1!AN133=1,"ΝΑΙ","ΌΧΙ")</f>
        <v>ΌΧΙ</v>
      </c>
      <c r="AG81" s="40" t="s">
        <v>1328</v>
      </c>
      <c r="AH81" s="43"/>
      <c r="AI81" s="27">
        <f>H81</f>
        <v>11</v>
      </c>
      <c r="AJ81" s="41">
        <f>IF(J81&gt;14,I81+1,I81)</f>
        <v>8</v>
      </c>
      <c r="AK81" s="41">
        <f>AI81+AJ81/12</f>
        <v>11.666666666666666</v>
      </c>
      <c r="AL81" s="41">
        <f>ROUNDUP((IF(AK81&gt;20,(AK81-20)*2+10+15,(IF(AK81&gt;10,(AK81-10)*1.5+10,AK81*1)))),3)</f>
        <v>12.5</v>
      </c>
      <c r="AM81" s="28"/>
      <c r="AN81" s="42" t="s">
        <v>1349</v>
      </c>
    </row>
    <row r="82" spans="1:40" s="12" customFormat="1">
      <c r="A82" s="39">
        <v>59</v>
      </c>
      <c r="B82" s="18" t="str">
        <f>Φύλλο1!BE203</f>
        <v>ΜΠΟΥΡΗ</v>
      </c>
      <c r="C82" s="18" t="str">
        <f>Φύλλο1!BD203</f>
        <v>ΕΥΦΡΟΣΥΝΗ</v>
      </c>
      <c r="D82" s="18" t="str">
        <f>Φύλλο1!BF203</f>
        <v>ΑΝΔΡΕ</v>
      </c>
      <c r="E82" s="15" t="s">
        <v>1263</v>
      </c>
      <c r="F82" s="18">
        <f>Φύλλο1!BC203</f>
        <v>611983</v>
      </c>
      <c r="G82" s="18" t="str">
        <f>Φύλλο1!BK203</f>
        <v>ΠΕ60</v>
      </c>
      <c r="H82" s="18">
        <f>Φύλλο1!BH203</f>
        <v>14</v>
      </c>
      <c r="I82" s="15">
        <v>0</v>
      </c>
      <c r="J82" s="15">
        <v>17</v>
      </c>
      <c r="K82" s="18">
        <f>IF(H82&lt;=10,H82+TRUNC((IF(J82&gt;15,(I82+1)/12,I82/12)),3),(IF(AND((H82&gt;10),(H82&lt;=20)),10+(H82-10)*1.5+TRUNC((1.5*(IF(J82&gt;15,(I82+1)/12,I82/12))),3),25+(H82-20)*2+TRUNC((2*(IF(J82&gt;15,(I82+1)/12,I82/12))),3))))</f>
        <v>16.125</v>
      </c>
      <c r="L82" s="18">
        <f>IF(Φύλλο1!AH203=0,0,IF(Φύλλο1!AH203=1,4,IF(Φύλλο1!AH203=2,4,IF(Φύλλο1!AH203=3,4,IF(Φύλλο1!AH203=4,12,IF(Φύλλο1!AH203=5,6,"error"))))))</f>
        <v>4</v>
      </c>
      <c r="M82" s="18">
        <f>IF(Φύλλο1!AI203=0,0,IF(Φύλλο1!AI203=1,5,IF(Φύλλο1!AI203=2,11,IF(Φύλλο1!AI203=3,19,IF(Φύλλο1!AI203=4,29,19+(Φύλλο1!AI203-3)*10)))))</f>
        <v>11</v>
      </c>
      <c r="N82" s="18">
        <f>IF(Φύλλο1!AK203 = 0,0,4)</f>
        <v>4</v>
      </c>
      <c r="O82" s="18" t="str">
        <f>IF(Φύλλο1!AK203=0,0,IF(Φύλλο1!AK203=1,"ΑΙΓΙΑΛΕΙΑΣ",IF(Φύλλο1!AK203=2,"ΔΥΤΙΚΗΣ ΑΧΑΪΑΣ",IF(Φύλλο1!AK203=3,"ΕΡΥΜΑΝΘΟΥ",IF(Φύλλο1!AK203=4,"ΚΑΛΑΒΡΥΤΩΝ",IF(Φύλλο1!AK203=5,"ΠΑΤΡΕΩN",error))))))</f>
        <v>ΠΑΤΡΕΩN</v>
      </c>
      <c r="P82" s="15">
        <v>0</v>
      </c>
      <c r="Q82" s="15">
        <v>0</v>
      </c>
      <c r="R82" s="18">
        <f>IF(Φύλλο1!G203 = 1,3,0)</f>
        <v>0</v>
      </c>
      <c r="S82" s="18">
        <f>IF(Φύλλο1!H203 = 1,2,0)</f>
        <v>0</v>
      </c>
      <c r="T82" s="18">
        <f>IF(Φύλλο1!I203=0,0,IF(Φύλλο1!I203=1,"ΑΙΓΙΑΛΕΙΑΣ",IF(Φύλλο1!I203=2,"ΔΥΤΙΚΗΣ ΑΧΑΪΑΣ",IF(Φύλλο1!I203=3,"ΕΡΥΜΑΝΘΟΥ",IF(Φύλλο1!I203=4,"ΚΑΛΑΒΡΥΤΩΝ",IF(Φύλλο1!I203=5,"ΠΑΤΡΕΩN",error))))))</f>
        <v>0</v>
      </c>
      <c r="U82" s="18">
        <f>IF(Φύλλο1!B203=1,5,IF(Φύλλο1!B203=2,20,IF(Φύλλο1!B203=3,30,0)))</f>
        <v>0</v>
      </c>
      <c r="V82" s="18">
        <f>IF(Φύλλο1!C203=1,1,IF(Φύλλο1!C203=2,3,0))</f>
        <v>0</v>
      </c>
      <c r="W82" s="18">
        <f>IF(Φύλλο1!D203=0,0,IF(Φύλλο1!D203=1,"ΑΙΓΙΑΛΕΙΑΣ",IF(Φύλλο1!D203=2,"ΔΥΤΙΚΗΣ ΑΧΑΪΑΣ",IF(Φύλλο1!D203=3,"ΕΡΥΜΑΝΘΟΥ",IF(Φύλλο1!D203=4,"ΚΑΛΑΒΡΥΤΩΝ",IF(Φύλλο1!D203=5,"ΠΑΤΡΕΩN",error))))))</f>
        <v>0</v>
      </c>
      <c r="X82" s="18">
        <f>IF(Φύλλο1!E203=1,5,0)</f>
        <v>0</v>
      </c>
      <c r="Y82" s="18">
        <f>IF(Φύλλο1!F203=0,0,IF(Φύλλο1!F203=1,"ΑΙΓΙΑΛΕΙΑΣ",IF(Φύλλο1!F203=2,"ΔΥΤΙΚΗΣ ΑΧΑΪΑΣ",IF(Φύλλο1!F203=3,"ΕΡΥΜΑΝΘΟΥ",IF(Φύλλο1!F203=4,"ΚΑΛΑΒΡΥΤΩΝ",IF(Φύλλο1!F203=5,"ΠΑΤΡΕΩN",error))))))</f>
        <v>0</v>
      </c>
      <c r="Z82" s="19">
        <f>AL82+L82+M82+R82+U82</f>
        <v>31.125</v>
      </c>
      <c r="AA82" s="18">
        <f>Z82 + IF(O82="ΠΑΤΡΕΩN",4,0) + IF(Q82="ΠΑΤΡΕΩN",10,0) + IF(T82="ΠΑΤΡΕΩN",S82,0) + IF(W82="ΠΑΤΡΕΩN",V82,0) + IF(Y82="ΠΑΤΡΕΩN",X82,0)</f>
        <v>35.125</v>
      </c>
      <c r="AB82" s="18">
        <f>Z82 + IF(O82="ΑΙΓΙΑΛΕΙΑΣ",4,0) + IF(Q82="ΑΙΓΙΑΛΕΙΑΣ",10,0) + IF(T82="ΑΙΓΙΑΛΕΙΑΣ",S82,0) + IF(W82="ΑΙΓΙΑΛΕΙΑΣ",V82,0) + IF(Y82="ΑΙΓΙΑΛΕΙΑΣ",X82,0)</f>
        <v>31.125</v>
      </c>
      <c r="AC82" s="18">
        <f>Z82 + IF(O82="ΔΥΤΙΚΗΣ ΑΧΑΪΑΣ",4,0) + IF(Q82="ΔΥΤΙΚΗΣ ΑΧΑΪΑΣ",10,0) + IF(T82="ΔΥΤΙΚΗΣ ΑΧΑΪΑΣ",S82,0) + IF(W82="ΔΥΤΙΚΗΣ ΑΧΑΪΑΣ",V82,0) + IF(Y82="ΔΥΤΙΚΗΣ ΑΧΑΪΑΣ",X82,0)</f>
        <v>31.125</v>
      </c>
      <c r="AD82" s="18">
        <f>Z82 + IF(O82="ΕΡΥΜΑΝΘΟΥ",4,0) + IF(Q82="ΕΡΥΜΑΝΘΟΥ",10,0) + IF(T82="ΕΡΥΜΑΝΘΟΥ",S82,0) + IF(W82="ΕΡΥΜΑΝΘΟΥ",V82,0) + IF(Y82="ΕΡΥΜΑΝΘΟΥ",X82,0)</f>
        <v>31.125</v>
      </c>
      <c r="AE82" s="18">
        <f>Z82 + IF(O82="ΚΑΛΑΒΡΥΤΩΝ",4,0) + IF(Q82="ΚΑΛΑΒΡΥΤΩΝ",10,0) + IF(T82="ΚΑΛΑΒΡΥΤΩΝ",S82,0) + IF(W82="ΚΑΛΑΒΡΥΤΩΝ",V82,0) + IF(Y82="ΚΑΛΑΒΡΥΤΩΝ",X82,0)</f>
        <v>31.125</v>
      </c>
      <c r="AF82" s="18" t="str">
        <f>IF(Φύλλο1!AN203=1,"ΝΑΙ","ΌΧΙ")</f>
        <v>ΌΧΙ</v>
      </c>
      <c r="AG82" s="45" t="s">
        <v>1350</v>
      </c>
      <c r="AH82" s="43"/>
      <c r="AI82" s="27">
        <f>H82</f>
        <v>14</v>
      </c>
      <c r="AJ82" s="41">
        <f>IF(J82&gt;14,I82+1,I82)</f>
        <v>1</v>
      </c>
      <c r="AK82" s="41">
        <f>AI82+AJ82/12</f>
        <v>14.083333333333334</v>
      </c>
      <c r="AL82" s="41">
        <f>ROUNDUP((IF(AK82&gt;20,(AK82-20)*2+10+15,(IF(AK82&gt;10,(AK82-10)*1.5+10,AK82*1)))),3)</f>
        <v>16.125</v>
      </c>
      <c r="AM82" s="28"/>
      <c r="AN82" s="42" t="s">
        <v>1349</v>
      </c>
    </row>
    <row r="83" spans="1:40" s="13" customFormat="1">
      <c r="A83" s="39">
        <v>62</v>
      </c>
      <c r="B83" s="18" t="str">
        <f>Φύλλο1!BE143</f>
        <v>ΓΚΕΚΑ</v>
      </c>
      <c r="C83" s="18" t="str">
        <f>Φύλλο1!BD143</f>
        <v>ΙΩΑΝΝΑ</v>
      </c>
      <c r="D83" s="18" t="str">
        <f>Φύλλο1!BF143</f>
        <v>ΑΠΟΣΤΟΛΟΣ</v>
      </c>
      <c r="E83" s="18" t="str">
        <f>Φύλλο1!BG143</f>
        <v>ΣΤΗ ΔΙΑΘΕΣΗ ΤΟΥ ΠΥΣΠΕ</v>
      </c>
      <c r="F83" s="18">
        <f>Φύλλο1!BC143</f>
        <v>608812</v>
      </c>
      <c r="G83" s="18" t="str">
        <f>Φύλλο1!BK143</f>
        <v>ΠΕ60</v>
      </c>
      <c r="H83" s="18">
        <f>Φύλλο1!BH143</f>
        <v>14</v>
      </c>
      <c r="I83" s="18">
        <f>Φύλλο1!BI143</f>
        <v>0</v>
      </c>
      <c r="J83" s="18">
        <f>Φύλλο1!BJ143</f>
        <v>0</v>
      </c>
      <c r="K83" s="18">
        <f>IF(H83&lt;=10,H83+TRUNC((IF(J83&gt;15,(I83+1)/12,I83/12)),3),(IF(AND((H83&gt;10),(H83&lt;=20)),10+(H83-10)*1.5+TRUNC((1.5*(IF(J83&gt;15,(I83+1)/12,I83/12))),3),25+(H83-20)*2+TRUNC((2*(IF(J83&gt;15,(I83+1)/12,I83/12))),3))))</f>
        <v>16</v>
      </c>
      <c r="L83" s="18">
        <f>IF(Φύλλο1!AH143=0,0,IF(Φύλλο1!AH143=1,4,IF(Φύλλο1!AH143=2,4,IF(Φύλλο1!AH143=3,4,IF(Φύλλο1!AH143=4,12,IF(Φύλλο1!AH143=5,6,"error"))))))</f>
        <v>4</v>
      </c>
      <c r="M83" s="18">
        <f>IF(Φύλλο1!AI143=0,0,IF(Φύλλο1!AI143=1,5,IF(Φύλλο1!AI143=2,11,IF(Φύλλο1!AI143=3,19,IF(Φύλλο1!AI143=4,29,19+(Φύλλο1!AI143-3)*10)))))</f>
        <v>11</v>
      </c>
      <c r="N83" s="18">
        <f>IF(Φύλλο1!AK143 = 0,0,4)</f>
        <v>4</v>
      </c>
      <c r="O83" s="18" t="str">
        <f>IF(Φύλλο1!AK143=0,0,IF(Φύλλο1!AK143=1,"ΑΙΓΙΑΛΕΙΑΣ",IF(Φύλλο1!AK143=2,"ΔΥΤΙΚΗΣ ΑΧΑΪΑΣ",IF(Φύλλο1!AK143=3,"ΕΡΥΜΑΝΘΟΥ",IF(Φύλλο1!AK143=4,"ΚΑΛΑΒΡΥΤΩΝ",IF(Φύλλο1!AK143=5,"ΠΑΤΡΕΩN",error))))))</f>
        <v>ΠΑΤΡΕΩN</v>
      </c>
      <c r="P83" s="18">
        <f>IF(Φύλλο1!AL143 = 0,0,10)</f>
        <v>0</v>
      </c>
      <c r="Q83" s="18">
        <f>IF(Φύλλο1!AL143=0,0,IF(Φύλλο1!AL143=1,"ΑΙΓΙΑΛΕΙΑΣ",IF(Φύλλο1!AL143=2,"ΔΥΤΙΚΗΣ ΑΧΑΪΑΣ",IF(Φύλλο1!AL143=3,"ΕΡΥΜΑΝΘΟΥ",IF(Φύλλο1!AL143=4,"ΚΑΛΑΒΡΥΤΩΝ",IF(Φύλλο1!AL143=5,"ΠΑΤΡΕΩN",error))))))</f>
        <v>0</v>
      </c>
      <c r="R83" s="18">
        <f>IF(Φύλλο1!G143 = 1,3,0)</f>
        <v>0</v>
      </c>
      <c r="S83" s="18">
        <f>IF(Φύλλο1!H143 = 1,2,0)</f>
        <v>0</v>
      </c>
      <c r="T83" s="18">
        <f>IF(Φύλλο1!I143=0,0,IF(Φύλλο1!I143=1,"ΑΙΓΙΑΛΕΙΑΣ",IF(Φύλλο1!I143=2,"ΔΥΤΙΚΗΣ ΑΧΑΪΑΣ",IF(Φύλλο1!I143=3,"ΕΡΥΜΑΝΘΟΥ",IF(Φύλλο1!I143=4,"ΚΑΛΑΒΡΥΤΩΝ",IF(Φύλλο1!I143=5,"ΠΑΤΡΕΩN",error))))))</f>
        <v>0</v>
      </c>
      <c r="U83" s="18">
        <f>IF(Φύλλο1!B143=1,5,IF(Φύλλο1!B143=2,20,IF(Φύλλο1!B143=3,30,0)))</f>
        <v>0</v>
      </c>
      <c r="V83" s="18">
        <f>IF(Φύλλο1!C143=1,1,IF(Φύλλο1!C143=2,3,0))</f>
        <v>0</v>
      </c>
      <c r="W83" s="18">
        <f>IF(Φύλλο1!D143=0,0,IF(Φύλλο1!D143=1,"ΑΙΓΙΑΛΕΙΑΣ",IF(Φύλλο1!D143=2,"ΔΥΤΙΚΗΣ ΑΧΑΪΑΣ",IF(Φύλλο1!D143=3,"ΕΡΥΜΑΝΘΟΥ",IF(Φύλλο1!D143=4,"ΚΑΛΑΒΡΥΤΩΝ",IF(Φύλλο1!D143=5,"ΠΑΤΡΕΩN",error))))))</f>
        <v>0</v>
      </c>
      <c r="X83" s="18">
        <f>IF(Φύλλο1!E143=1,5,0)</f>
        <v>0</v>
      </c>
      <c r="Y83" s="18">
        <f>IF(Φύλλο1!F143=0,0,IF(Φύλλο1!F143=1,"ΑΙΓΙΑΛΕΙΑΣ",IF(Φύλλο1!F143=2,"ΔΥΤΙΚΗΣ ΑΧΑΪΑΣ",IF(Φύλλο1!F143=3,"ΕΡΥΜΑΝΘΟΥ",IF(Φύλλο1!F143=4,"ΚΑΛΑΒΡΥΤΩΝ",IF(Φύλλο1!F143=5,"ΠΑΤΡΕΩN",error))))))</f>
        <v>0</v>
      </c>
      <c r="Z83" s="19">
        <f>AL83+L83+M83+R83+U83</f>
        <v>31</v>
      </c>
      <c r="AA83" s="18">
        <f>Z83 + IF(O83="ΠΑΤΡΕΩN",4,0) + IF(Q83="ΠΑΤΡΕΩN",10,0) + IF(T83="ΠΑΤΡΕΩN",S83,0) + IF(W83="ΠΑΤΡΕΩN",V83,0) + IF(Y83="ΠΑΤΡΕΩN",X83,0)</f>
        <v>35</v>
      </c>
      <c r="AB83" s="18">
        <f>Z83 + IF(O83="ΑΙΓΙΑΛΕΙΑΣ",4,0) + IF(Q83="ΑΙΓΙΑΛΕΙΑΣ",10,0) + IF(T83="ΑΙΓΙΑΛΕΙΑΣ",S83,0) + IF(W83="ΑΙΓΙΑΛΕΙΑΣ",V83,0) + IF(Y83="ΑΙΓΙΑΛΕΙΑΣ",X83,0)</f>
        <v>31</v>
      </c>
      <c r="AC83" s="18">
        <f>Z83 + IF(O83="ΔΥΤΙΚΗΣ ΑΧΑΪΑΣ",4,0) + IF(Q83="ΔΥΤΙΚΗΣ ΑΧΑΪΑΣ",10,0) + IF(T83="ΔΥΤΙΚΗΣ ΑΧΑΪΑΣ",S83,0) + IF(W83="ΔΥΤΙΚΗΣ ΑΧΑΪΑΣ",V83,0) + IF(Y83="ΔΥΤΙΚΗΣ ΑΧΑΪΑΣ",X83,0)</f>
        <v>31</v>
      </c>
      <c r="AD83" s="18">
        <f>Z83 + IF(O83="ΕΡΥΜΑΝΘΟΥ",4,0) + IF(Q83="ΕΡΥΜΑΝΘΟΥ",10,0) + IF(T83="ΕΡΥΜΑΝΘΟΥ",S83,0) + IF(W83="ΕΡΥΜΑΝΘΟΥ",V83,0) + IF(Y83="ΕΡΥΜΑΝΘΟΥ",X83,0)</f>
        <v>31</v>
      </c>
      <c r="AE83" s="18">
        <f>Z83 + IF(O83="ΚΑΛΑΒΡΥΤΩΝ",4,0) + IF(Q83="ΚΑΛΑΒΡΥΤΩΝ",10,0) + IF(T83="ΚΑΛΑΒΡΥΤΩΝ",S83,0) + IF(W83="ΚΑΛΑΒΡΥΤΩΝ",V83,0) + IF(Y83="ΚΑΛΑΒΡΥΤΩΝ",X83,0)</f>
        <v>31</v>
      </c>
      <c r="AF83" s="18" t="str">
        <f>IF(Φύλλο1!AN143=1,"ΝΑΙ","ΌΧΙ")</f>
        <v>ΌΧΙ</v>
      </c>
      <c r="AG83" s="50" t="s">
        <v>1329</v>
      </c>
      <c r="AH83" s="51"/>
      <c r="AI83" s="52">
        <f>H83</f>
        <v>14</v>
      </c>
      <c r="AJ83" s="53">
        <f>IF(J83&gt;14,I83+1,I83)</f>
        <v>0</v>
      </c>
      <c r="AK83" s="53">
        <f>AI83+AJ83/12</f>
        <v>14</v>
      </c>
      <c r="AL83" s="53">
        <f>ROUNDUP((IF(AK83&gt;20,(AK83-20)*2+10+15,(IF(AK83&gt;10,(AK83-10)*1.5+10,AK83*1)))),3)</f>
        <v>16</v>
      </c>
      <c r="AM83" s="54"/>
      <c r="AN83" s="42" t="s">
        <v>1349</v>
      </c>
    </row>
    <row r="84" spans="1:40" s="12" customFormat="1">
      <c r="A84" s="55">
        <v>44</v>
      </c>
      <c r="B84" s="22" t="str">
        <f>Φύλλο1!BE176</f>
        <v>ΔΙΟΝΥΣΟΠΟΥΛΟΥ</v>
      </c>
      <c r="C84" s="22" t="str">
        <f>Φύλλο1!BD176</f>
        <v>ΕΛΙΣΑΒΕΤ</v>
      </c>
      <c r="D84" s="22" t="str">
        <f>Φύλλο1!BF176</f>
        <v>ΝΙΚΟΛΑΟΣ</v>
      </c>
      <c r="E84" s="22" t="str">
        <f>Φύλλο1!BG176</f>
        <v>33ο ΝΗΠΙΑΓΩΓΕΙΟ ΠΑΤΡΩΝ</v>
      </c>
      <c r="F84" s="22">
        <f>Φύλλο1!BC176</f>
        <v>591658</v>
      </c>
      <c r="G84" s="22" t="str">
        <f>Φύλλο1!BK176</f>
        <v>ΠΕ60</v>
      </c>
      <c r="H84" s="22">
        <f>Φύλλο1!BH176</f>
        <v>24</v>
      </c>
      <c r="I84" s="22">
        <f>Φύλλο1!BI176</f>
        <v>10</v>
      </c>
      <c r="J84" s="22">
        <f>Φύλλο1!BJ176</f>
        <v>21</v>
      </c>
      <c r="K84" s="22">
        <f>IF(H84&lt;=10,H84+TRUNC((IF(J84&gt;15,(I84+1)/12,I84/12)),3),(IF(AND((H84&gt;10),(H84&lt;=20)),10+(H84-10)*1.5+TRUNC((1.5*(IF(J84&gt;15,(I84+1)/12,I84/12))),3),25+(H84-20)*2+TRUNC((2*(IF(J84&gt;15,(I84+1)/12,I84/12))),3))))</f>
        <v>34.832999999999998</v>
      </c>
      <c r="L84" s="22">
        <f>IF(Φύλλο1!AH176=0,0,IF(Φύλλο1!AH176=1,4,IF(Φύλλο1!AH176=2,4,IF(Φύλλο1!AH176=3,4,IF(Φύλλο1!AH176=4,12,IF(Φύλλο1!AH176=5,6,"error"))))))</f>
        <v>0</v>
      </c>
      <c r="M84" s="22">
        <f>IF(Φύλλο1!AI176=0,0,IF(Φύλλο1!AI176=1,5,IF(Φύλλο1!AI176=2,11,IF(Φύλλο1!AI176=3,19,IF(Φύλλο1!AI176=4,29,19+(Φύλλο1!AI176-3)*10)))))</f>
        <v>0</v>
      </c>
      <c r="N84" s="63"/>
      <c r="O84" s="64"/>
      <c r="P84" s="22">
        <f>IF(Φύλλο1!AL176 = 0,0,10)</f>
        <v>0</v>
      </c>
      <c r="Q84" s="22">
        <f>IF(Φύλλο1!AL176=0,0,IF(Φύλλο1!AL176=1,"ΑΙΓΙΑΛΕΙΑΣ",IF(Φύλλο1!AL176=2,"ΔΥΤΙΚΗΣ ΑΧΑΪΑΣ",IF(Φύλλο1!AL176=3,"ΕΡΥΜΑΝΘΟΥ",IF(Φύλλο1!AL176=4,"ΚΑΛΑΒΡΥΤΩΝ",IF(Φύλλο1!AL176=5,"ΠΑΤΡΕΩN",error))))))</f>
        <v>0</v>
      </c>
      <c r="R84" s="22">
        <f>IF(Φύλλο1!G176 = 1,3,0)</f>
        <v>0</v>
      </c>
      <c r="S84" s="22">
        <f>IF(Φύλλο1!H176 = 1,2,0)</f>
        <v>0</v>
      </c>
      <c r="T84" s="22">
        <f>IF(Φύλλο1!I176=0,0,IF(Φύλλο1!I176=1,"ΑΙΓΙΑΛΕΙΑΣ",IF(Φύλλο1!I176=2,"ΔΥΤΙΚΗΣ ΑΧΑΪΑΣ",IF(Φύλλο1!I176=3,"ΕΡΥΜΑΝΘΟΥ",IF(Φύλλο1!I176=4,"ΚΑΛΑΒΡΥΤΩΝ",IF(Φύλλο1!I176=5,"ΠΑΤΡΕΩN",error))))))</f>
        <v>0</v>
      </c>
      <c r="U84" s="22">
        <f>IF(Φύλλο1!B176=1,5,IF(Φύλλο1!B176=2,20,IF(Φύλλο1!B176=3,30,0)))</f>
        <v>0</v>
      </c>
      <c r="V84" s="22">
        <f>IF(Φύλλο1!C176=1,1,IF(Φύλλο1!C176=2,3,0))</f>
        <v>0</v>
      </c>
      <c r="W84" s="22">
        <f>IF(Φύλλο1!D176=0,0,IF(Φύλλο1!D176=1,"ΑΙΓΙΑΛΕΙΑΣ",IF(Φύλλο1!D176=2,"ΔΥΤΙΚΗΣ ΑΧΑΪΑΣ",IF(Φύλλο1!D176=3,"ΕΡΥΜΑΝΘΟΥ",IF(Φύλλο1!D176=4,"ΚΑΛΑΒΡΥΤΩΝ",IF(Φύλλο1!D176=5,"ΠΑΤΡΕΩN",error))))))</f>
        <v>0</v>
      </c>
      <c r="X84" s="22">
        <f>IF(Φύλλο1!E176=1,5,0)</f>
        <v>0</v>
      </c>
      <c r="Y84" s="22">
        <f>IF(Φύλλο1!F176=0,0,IF(Φύλλο1!F176=1,"ΑΙΓΙΑΛΕΙΑΣ",IF(Φύλλο1!F176=2,"ΔΥΤΙΚΗΣ ΑΧΑΪΑΣ",IF(Φύλλο1!F176=3,"ΕΡΥΜΑΝΘΟΥ",IF(Φύλλο1!F176=4,"ΚΑΛΑΒΡΥΤΩΝ",IF(Φύλλο1!F176=5,"ΠΑΤΡΕΩN",error))))))</f>
        <v>0</v>
      </c>
      <c r="Z84" s="24">
        <f>AL84+L84+M84+R84+U84</f>
        <v>34.833999999999996</v>
      </c>
      <c r="AA84" s="22">
        <f>Z84 + IF(O84="ΠΑΤΡΕΩN",4,0) + IF(Q84="ΠΑΤΡΕΩN",10,0) + IF(T84="ΠΑΤΡΕΩN",S84,0) + IF(W84="ΠΑΤΡΕΩN",V84,0) + IF(Y84="ΠΑΤΡΕΩN",X84,0)</f>
        <v>34.833999999999996</v>
      </c>
      <c r="AB84" s="22">
        <f>Z84 + IF(O84="ΑΙΓΙΑΛΕΙΑΣ",4,0) + IF(Q84="ΑΙΓΙΑΛΕΙΑΣ",10,0) + IF(T84="ΑΙΓΙΑΛΕΙΑΣ",S84,0) + IF(W84="ΑΙΓΙΑΛΕΙΑΣ",V84,0) + IF(Y84="ΑΙΓΙΑΛΕΙΑΣ",X84,0)</f>
        <v>34.833999999999996</v>
      </c>
      <c r="AC84" s="22">
        <f>Z84 + IF(O84="ΔΥΤΙΚΗΣ ΑΧΑΪΑΣ",4,0) + IF(Q84="ΔΥΤΙΚΗΣ ΑΧΑΪΑΣ",10,0) + IF(T84="ΔΥΤΙΚΗΣ ΑΧΑΪΑΣ",S84,0) + IF(W84="ΔΥΤΙΚΗΣ ΑΧΑΪΑΣ",V84,0) + IF(Y84="ΔΥΤΙΚΗΣ ΑΧΑΪΑΣ",X84,0)</f>
        <v>34.833999999999996</v>
      </c>
      <c r="AD84" s="22">
        <f>Z84 + IF(O84="ΕΡΥΜΑΝΘΟΥ",4,0) + IF(Q84="ΕΡΥΜΑΝΘΟΥ",10,0) + IF(T84="ΕΡΥΜΑΝΘΟΥ",S84,0) + IF(W84="ΕΡΥΜΑΝΘΟΥ",V84,0) + IF(Y84="ΕΡΥΜΑΝΘΟΥ",X84,0)</f>
        <v>34.833999999999996</v>
      </c>
      <c r="AE84" s="22">
        <f>Z84 + IF(O84="ΚΑΛΑΒΡΥΤΩΝ",4,0) + IF(Q84="ΚΑΛΑΒΡΥΤΩΝ",10,0) + IF(T84="ΚΑΛΑΒΡΥΤΩΝ",S84,0) + IF(W84="ΚΑΛΑΒΡΥΤΩΝ",V84,0) + IF(Y84="ΚΑΛΑΒΡΥΤΩΝ",X84,0)</f>
        <v>34.833999999999996</v>
      </c>
      <c r="AF84" s="22" t="str">
        <f>IF(Φύλλο1!AN176=1,"ΝΑΙ","ΌΧΙ")</f>
        <v>ΌΧΙ</v>
      </c>
      <c r="AG84" s="45" t="s">
        <v>1350</v>
      </c>
      <c r="AH84" s="25"/>
      <c r="AI84" s="27">
        <f>H84</f>
        <v>24</v>
      </c>
      <c r="AJ84" s="41">
        <f>IF(J84&gt;14,I84+1,I84)</f>
        <v>11</v>
      </c>
      <c r="AK84" s="41">
        <f>AI84+AJ84/12</f>
        <v>24.916666666666668</v>
      </c>
      <c r="AL84" s="41">
        <f>ROUNDUP((IF(AK84&gt;20,(AK84-20)*2+10+15,(IF(AK84&gt;10,(AK84-10)*1.5+10,AK84*1)))),3)</f>
        <v>34.833999999999996</v>
      </c>
      <c r="AM84" s="28"/>
      <c r="AN84" s="42" t="s">
        <v>1349</v>
      </c>
    </row>
    <row r="85" spans="1:40" s="12" customFormat="1">
      <c r="A85" s="44">
        <v>45</v>
      </c>
      <c r="B85" s="18" t="str">
        <f>Φύλλο1!BE187</f>
        <v>ΚΑΤΡΙΒΕΣΗ</v>
      </c>
      <c r="C85" s="18" t="str">
        <f>Φύλλο1!BD187</f>
        <v>ΙΩΑΝΝΑ</v>
      </c>
      <c r="D85" s="18" t="str">
        <f>Φύλλο1!BF187</f>
        <v>ΑΝΔΡΕΑΣ</v>
      </c>
      <c r="E85" s="18" t="str">
        <f>Φύλλο1!BG187</f>
        <v>40ο ΝΗΠΙΑΓΩΓΕΙΟ ΠΑΤΡΩΝ</v>
      </c>
      <c r="F85" s="18">
        <f>Φύλλο1!BC187</f>
        <v>702725</v>
      </c>
      <c r="G85" s="18" t="str">
        <f>Φύλλο1!BK187</f>
        <v>ΠΕ60</v>
      </c>
      <c r="H85" s="18">
        <f>Φύλλο1!BH187</f>
        <v>11</v>
      </c>
      <c r="I85" s="18">
        <f>Φύλλο1!BI187</f>
        <v>2</v>
      </c>
      <c r="J85" s="18">
        <f>Φύλλο1!BJ187</f>
        <v>0</v>
      </c>
      <c r="K85" s="18">
        <f>IF(H85&lt;=10,H85+TRUNC((IF(J85&gt;15,(I85+1)/12,I85/12)),3),(IF(AND((H85&gt;10),(H85&lt;=20)),10+(H85-10)*1.5+TRUNC((1.5*(IF(J85&gt;15,(I85+1)/12,I85/12))),3),25+(H85-20)*2+TRUNC((2*(IF(J85&gt;15,(I85+1)/12,I85/12))),3))))</f>
        <v>11.75</v>
      </c>
      <c r="L85" s="18">
        <f>IF(Φύλλο1!AH187=0,0,IF(Φύλλο1!AH187=1,4,IF(Φύλλο1!AH187=2,4,IF(Φύλλο1!AH187=3,4,IF(Φύλλο1!AH187=4,12,IF(Φύλλο1!AH187=5,6,"error"))))))</f>
        <v>4</v>
      </c>
      <c r="M85" s="18">
        <f>IF(Φύλλο1!AI187=0,0,IF(Φύλλο1!AI187=1,5,IF(Φύλλο1!AI187=2,11,IF(Φύλλο1!AI187=3,19,IF(Φύλλο1!AI187=4,29,19+(Φύλλο1!AI187-3)*10)))))</f>
        <v>19</v>
      </c>
      <c r="N85" s="18">
        <f>IF(Φύλλο1!AK187 = 0,0,4)</f>
        <v>4</v>
      </c>
      <c r="O85" s="18" t="str">
        <f>IF(Φύλλο1!AK187=0,0,IF(Φύλλο1!AK187=1,"ΑΙΓΙΑΛΕΙΑΣ",IF(Φύλλο1!AK187=2,"ΔΥΤΙΚΗΣ ΑΧΑΪΑΣ",IF(Φύλλο1!AK187=3,"ΕΡΥΜΑΝΘΟΥ",IF(Φύλλο1!AK187=4,"ΚΑΛΑΒΡΥΤΩΝ",IF(Φύλλο1!AK187=5,"ΠΑΤΡΕΩN",error))))))</f>
        <v>ΑΙΓΙΑΛΕΙΑΣ</v>
      </c>
      <c r="P85" s="18">
        <f>IF(Φύλλο1!AL187 = 0,0,10)</f>
        <v>10</v>
      </c>
      <c r="Q85" s="18" t="str">
        <f>IF(Φύλλο1!AL187=0,0,IF(Φύλλο1!AL187=1,"ΑΙΓΙΑΛΕΙΑΣ",IF(Φύλλο1!AL187=2,"ΔΥΤΙΚΗΣ ΑΧΑΪΑΣ",IF(Φύλλο1!AL187=3,"ΕΡΥΜΑΝΘΟΥ",IF(Φύλλο1!AL187=4,"ΚΑΛΑΒΡΥΤΩΝ",IF(Φύλλο1!AL187=5,"ΠΑΤΡΕΩN",error))))))</f>
        <v>ΑΙΓΙΑΛΕΙΑΣ</v>
      </c>
      <c r="R85" s="18">
        <f>IF(Φύλλο1!G187 = 1,3,0)</f>
        <v>0</v>
      </c>
      <c r="S85" s="18">
        <f>IF(Φύλλο1!H187 = 1,2,0)</f>
        <v>0</v>
      </c>
      <c r="T85" s="18">
        <f>IF(Φύλλο1!I187=0,0,IF(Φύλλο1!I187=1,"ΑΙΓΙΑΛΕΙΑΣ",IF(Φύλλο1!I187=2,"ΔΥΤΙΚΗΣ ΑΧΑΪΑΣ",IF(Φύλλο1!I187=3,"ΕΡΥΜΑΝΘΟΥ",IF(Φύλλο1!I187=4,"ΚΑΛΑΒΡΥΤΩΝ",IF(Φύλλο1!I187=5,"ΠΑΤΡΕΩN",error))))))</f>
        <v>0</v>
      </c>
      <c r="U85" s="18">
        <f>IF(Φύλλο1!B187=1,5,IF(Φύλλο1!B187=2,20,IF(Φύλλο1!B187=3,30,0)))</f>
        <v>0</v>
      </c>
      <c r="V85" s="18">
        <f>IF(Φύλλο1!C187=1,1,IF(Φύλλο1!C187=2,3,0))</f>
        <v>0</v>
      </c>
      <c r="W85" s="18">
        <f>IF(Φύλλο1!D187=0,0,IF(Φύλλο1!D187=1,"ΑΙΓΙΑΛΕΙΑΣ",IF(Φύλλο1!D187=2,"ΔΥΤΙΚΗΣ ΑΧΑΪΑΣ",IF(Φύλλο1!D187=3,"ΕΡΥΜΑΝΘΟΥ",IF(Φύλλο1!D187=4,"ΚΑΛΑΒΡΥΤΩΝ",IF(Φύλλο1!D187=5,"ΠΑΤΡΕΩN",error))))))</f>
        <v>0</v>
      </c>
      <c r="X85" s="18">
        <f>IF(Φύλλο1!E187=1,5,0)</f>
        <v>0</v>
      </c>
      <c r="Y85" s="18">
        <f>IF(Φύλλο1!F187=0,0,IF(Φύλλο1!F187=1,"ΑΙΓΙΑΛΕΙΑΣ",IF(Φύλλο1!F187=2,"ΔΥΤΙΚΗΣ ΑΧΑΪΑΣ",IF(Φύλλο1!F187=3,"ΕΡΥΜΑΝΘΟΥ",IF(Φύλλο1!F187=4,"ΚΑΛΑΒΡΥΤΩΝ",IF(Φύλλο1!F187=5,"ΠΑΤΡΕΩN",error))))))</f>
        <v>0</v>
      </c>
      <c r="Z85" s="19">
        <f>AL85+L85+M85+R85+U85</f>
        <v>34.75</v>
      </c>
      <c r="AA85" s="18">
        <f>Z85 + IF(O85="ΠΑΤΡΕΩN",4,0) + IF(Q85="ΠΑΤΡΕΩN",10,0) + IF(T85="ΠΑΤΡΕΩN",S85,0) + IF(W85="ΠΑΤΡΕΩN",V85,0) + IF(Y85="ΠΑΤΡΕΩN",X85,0)</f>
        <v>34.75</v>
      </c>
      <c r="AB85" s="18">
        <f>Z85 + IF(O85="ΑΙΓΙΑΛΕΙΑΣ",4,0) + IF(Q85="ΑΙΓΙΑΛΕΙΑΣ",10,0) + IF(T85="ΑΙΓΙΑΛΕΙΑΣ",S85,0) + IF(W85="ΑΙΓΙΑΛΕΙΑΣ",V85,0) + IF(Y85="ΑΙΓΙΑΛΕΙΑΣ",X85,0)</f>
        <v>48.75</v>
      </c>
      <c r="AC85" s="18">
        <f>Z85 + IF(O85="ΔΥΤΙΚΗΣ ΑΧΑΪΑΣ",4,0) + IF(Q85="ΔΥΤΙΚΗΣ ΑΧΑΪΑΣ",10,0) + IF(T85="ΔΥΤΙΚΗΣ ΑΧΑΪΑΣ",S85,0) + IF(W85="ΔΥΤΙΚΗΣ ΑΧΑΪΑΣ",V85,0) + IF(Y85="ΔΥΤΙΚΗΣ ΑΧΑΪΑΣ",X85,0)</f>
        <v>34.75</v>
      </c>
      <c r="AD85" s="18">
        <f>Z85 + IF(O85="ΕΡΥΜΑΝΘΟΥ",4,0) + IF(Q85="ΕΡΥΜΑΝΘΟΥ",10,0) + IF(T85="ΕΡΥΜΑΝΘΟΥ",S85,0) + IF(W85="ΕΡΥΜΑΝΘΟΥ",V85,0) + IF(Y85="ΕΡΥΜΑΝΘΟΥ",X85,0)</f>
        <v>34.75</v>
      </c>
      <c r="AE85" s="18">
        <f>Z85 + IF(O85="ΚΑΛΑΒΡΥΤΩΝ",4,0) + IF(Q85="ΚΑΛΑΒΡΥΤΩΝ",10,0) + IF(T85="ΚΑΛΑΒΡΥΤΩΝ",S85,0) + IF(W85="ΚΑΛΑΒΡΥΤΩΝ",V85,0) + IF(Y85="ΚΑΛΑΒΡΥΤΩΝ",X85,0)</f>
        <v>34.75</v>
      </c>
      <c r="AF85" s="18" t="str">
        <f>IF(Φύλλο1!AN187=1,"ΝΑΙ","ΌΧΙ")</f>
        <v>ΌΧΙ</v>
      </c>
      <c r="AG85" s="20" t="s">
        <v>1319</v>
      </c>
      <c r="AH85" s="25"/>
      <c r="AI85" s="27">
        <f>H85</f>
        <v>11</v>
      </c>
      <c r="AJ85" s="41">
        <f>IF(J85&gt;14,I85+1,I85)</f>
        <v>2</v>
      </c>
      <c r="AK85" s="41">
        <f>AI85+AJ85/12</f>
        <v>11.166666666666666</v>
      </c>
      <c r="AL85" s="41">
        <f>ROUNDUP((IF(AK85&gt;20,(AK85-20)*2+10+15,(IF(AK85&gt;10,(AK85-10)*1.5+10,AK85*1)))),3)</f>
        <v>11.75</v>
      </c>
      <c r="AM85" s="28"/>
      <c r="AN85" s="42" t="s">
        <v>1349</v>
      </c>
    </row>
    <row r="86" spans="1:40" s="13" customFormat="1" ht="25.5">
      <c r="A86" s="55">
        <v>67</v>
      </c>
      <c r="B86" s="22" t="str">
        <f>Φύλλο1!BE149</f>
        <v>ΚΑΡΒΕΛΑ</v>
      </c>
      <c r="C86" s="22" t="str">
        <f>Φύλλο1!BD149</f>
        <v>ΕΥΦΡΟΣΥΝΗ</v>
      </c>
      <c r="D86" s="22" t="str">
        <f>Φύλλο1!BF149</f>
        <v>ΓΕΩΡΓΙΟΣ</v>
      </c>
      <c r="E86" s="22" t="str">
        <f>Φύλλο1!BG149</f>
        <v>ΝΗΠΙΑΓΩΓΕΙΟ ΑΡΛΑΣ</v>
      </c>
      <c r="F86" s="22">
        <f>Φύλλο1!BC149</f>
        <v>597007</v>
      </c>
      <c r="G86" s="22" t="str">
        <f>Φύλλο1!BK149</f>
        <v>ΠΕ60</v>
      </c>
      <c r="H86" s="22">
        <f>Φύλλο1!BH149</f>
        <v>17</v>
      </c>
      <c r="I86" s="22">
        <f>Φύλλο1!BI149</f>
        <v>9</v>
      </c>
      <c r="J86" s="22">
        <f>Φύλλο1!BJ149</f>
        <v>5</v>
      </c>
      <c r="K86" s="22">
        <f>IF(H86&lt;=10,H86+TRUNC((IF(J86&gt;15,(I86+1)/12,I86/12)),3),(IF(AND((H86&gt;10),(H86&lt;=20)),10+(H86-10)*1.5+TRUNC((1.5*(IF(J86&gt;15,(I86+1)/12,I86/12))),3),25+(H86-20)*2+TRUNC((2*(IF(J86&gt;15,(I86+1)/12,I86/12))),3))))</f>
        <v>21.625</v>
      </c>
      <c r="L86" s="22">
        <f>IF(Φύλλο1!AH149=0,0,IF(Φύλλο1!AH149=1,4,IF(Φύλλο1!AH149=2,4,IF(Φύλλο1!AH149=3,4,IF(Φύλλο1!AH149=4,12,IF(Φύλλο1!AH149=5,6,"error"))))))</f>
        <v>4</v>
      </c>
      <c r="M86" s="22">
        <f>IF(Φύλλο1!AI149=0,0,IF(Φύλλο1!AI149=1,5,IF(Φύλλο1!AI149=2,11,IF(Φύλλο1!AI149=3,19,IF(Φύλλο1!AI149=4,29,19+(Φύλλο1!AI149-3)*10)))))</f>
        <v>5</v>
      </c>
      <c r="N86" s="22">
        <f>IF(Φύλλο1!AK149 = 0,0,4)</f>
        <v>4</v>
      </c>
      <c r="O86" s="22" t="str">
        <f>IF(Φύλλο1!AK149=0,0,IF(Φύλλο1!AK149=1,"ΑΙΓΙΑΛΕΙΑΣ",IF(Φύλλο1!AK149=2,"ΔΥΤΙΚΗΣ ΑΧΑΪΑΣ",IF(Φύλλο1!AK149=3,"ΕΡΥΜΑΝΘΟΥ",IF(Φύλλο1!AK149=4,"ΚΑΛΑΒΡΥΤΩΝ",IF(Φύλλο1!AK149=5,"ΠΑΤΡΕΩN",error))))))</f>
        <v>ΠΑΤΡΕΩN</v>
      </c>
      <c r="P86" s="22">
        <f>IF(Φύλλο1!AL149 = 0,0,10)</f>
        <v>10</v>
      </c>
      <c r="Q86" s="50" t="str">
        <f>IF(Φύλλο1!AL149=0,0,IF(Φύλλο1!AL149=1,"ΑΙΓΙΑΛΕΙΑΣ",IF(Φύλλο1!AL149=2,"ΔΥΤΙΚΗΣ ΑΧΑΪΑΣ",IF(Φύλλο1!AL149=3,"ΕΡΥΜΑΝΘΟΥ",IF(Φύλλο1!AL149=4,"ΚΑΛΑΒΡΥΤΩΝ",IF(Φύλλο1!AL149=5,"ΠΑΤΡΕΩN",error))))))</f>
        <v>ΔΥΤΙΚΗΣ ΑΧΑΪΑΣ</v>
      </c>
      <c r="R86" s="22">
        <f>IF(Φύλλο1!G149 = 1,3,0)</f>
        <v>0</v>
      </c>
      <c r="S86" s="22">
        <f>IF(Φύλλο1!H149 = 1,2,0)</f>
        <v>0</v>
      </c>
      <c r="T86" s="22">
        <f>IF(Φύλλο1!I149=0,0,IF(Φύλλο1!I149=1,"ΑΙΓΙΑΛΕΙΑΣ",IF(Φύλλο1!I149=2,"ΔΥΤΙΚΗΣ ΑΧΑΪΑΣ",IF(Φύλλο1!I149=3,"ΕΡΥΜΑΝΘΟΥ",IF(Φύλλο1!I149=4,"ΚΑΛΑΒΡΥΤΩΝ",IF(Φύλλο1!I149=5,"ΠΑΤΡΕΩN",error))))))</f>
        <v>0</v>
      </c>
      <c r="U86" s="22">
        <f>IF(Φύλλο1!B149=1,5,IF(Φύλλο1!B149=2,20,IF(Φύλλο1!B149=3,30,0)))</f>
        <v>0</v>
      </c>
      <c r="V86" s="22">
        <f>IF(Φύλλο1!C149=1,1,IF(Φύλλο1!C149=2,3,0))</f>
        <v>0</v>
      </c>
      <c r="W86" s="22">
        <f>IF(Φύλλο1!D149=0,0,IF(Φύλλο1!D149=1,"ΑΙΓΙΑΛΕΙΑΣ",IF(Φύλλο1!D149=2,"ΔΥΤΙΚΗΣ ΑΧΑΪΑΣ",IF(Φύλλο1!D149=3,"ΕΡΥΜΑΝΘΟΥ",IF(Φύλλο1!D149=4,"ΚΑΛΑΒΡΥΤΩΝ",IF(Φύλλο1!D149=5,"ΠΑΤΡΕΩN",error))))))</f>
        <v>0</v>
      </c>
      <c r="X86" s="22">
        <f>IF(Φύλλο1!E149=1,5,0)</f>
        <v>0</v>
      </c>
      <c r="Y86" s="22">
        <f>IF(Φύλλο1!F149=0,0,IF(Φύλλο1!F149=1,"ΑΙΓΙΑΛΕΙΑΣ",IF(Φύλλο1!F149=2,"ΔΥΤΙΚΗΣ ΑΧΑΪΑΣ",IF(Φύλλο1!F149=3,"ΕΡΥΜΑΝΘΟΥ",IF(Φύλλο1!F149=4,"ΚΑΛΑΒΡΥΤΩΝ",IF(Φύλλο1!F149=5,"ΠΑΤΡΕΩN",error))))))</f>
        <v>0</v>
      </c>
      <c r="Z86" s="24">
        <f>AL86+L86+M86+R86+U86</f>
        <v>30.625</v>
      </c>
      <c r="AA86" s="22">
        <f>Z86 + IF(O86="ΠΑΤΡΕΩN",4,0) + IF(Q86="ΠΑΤΡΕΩN",10,0) + IF(T86="ΠΑΤΡΕΩN",S86,0) + IF(W86="ΠΑΤΡΕΩN",V86,0) + IF(Y86="ΠΑΤΡΕΩN",X86,0)</f>
        <v>34.625</v>
      </c>
      <c r="AB86" s="22">
        <f>Z86 + IF(O86="ΑΙΓΙΑΛΕΙΑΣ",4,0) + IF(Q86="ΑΙΓΙΑΛΕΙΑΣ",10,0) + IF(T86="ΑΙΓΙΑΛΕΙΑΣ",S86,0) + IF(W86="ΑΙΓΙΑΛΕΙΑΣ",V86,0) + IF(Y86="ΑΙΓΙΑΛΕΙΑΣ",X86,0)</f>
        <v>30.625</v>
      </c>
      <c r="AC86" s="22">
        <f>Z86 + IF(O86="ΔΥΤΙΚΗΣ ΑΧΑΪΑΣ",4,0) + IF(Q86="ΔΥΤΙΚΗΣ ΑΧΑΪΑΣ",10,0) + IF(T86="ΔΥΤΙΚΗΣ ΑΧΑΪΑΣ",S86,0) + IF(W86="ΔΥΤΙΚΗΣ ΑΧΑΪΑΣ",V86,0) + IF(Y86="ΔΥΤΙΚΗΣ ΑΧΑΪΑΣ",X86,0)</f>
        <v>40.625</v>
      </c>
      <c r="AD86" s="22">
        <f>Z86 + IF(O86="ΕΡΥΜΑΝΘΟΥ",4,0) + IF(Q86="ΕΡΥΜΑΝΘΟΥ",10,0) + IF(T86="ΕΡΥΜΑΝΘΟΥ",S86,0) + IF(W86="ΕΡΥΜΑΝΘΟΥ",V86,0) + IF(Y86="ΕΡΥΜΑΝΘΟΥ",X86,0)</f>
        <v>30.625</v>
      </c>
      <c r="AE86" s="22">
        <f>Z86 + IF(O86="ΚΑΛΑΒΡΥΤΩΝ",4,0) + IF(Q86="ΚΑΛΑΒΡΥΤΩΝ",10,0) + IF(T86="ΚΑΛΑΒΡΥΤΩΝ",S86,0) + IF(W86="ΚΑΛΑΒΡΥΤΩΝ",V86,0) + IF(Y86="ΚΑΛΑΒΡΥΤΩΝ",X86,0)</f>
        <v>30.625</v>
      </c>
      <c r="AF86" s="22" t="str">
        <f>IF(Φύλλο1!AN149=1,"ΝΑΙ","ΌΧΙ")</f>
        <v>ΌΧΙ</v>
      </c>
      <c r="AG86" s="66" t="s">
        <v>1350</v>
      </c>
      <c r="AH86" s="51"/>
      <c r="AI86" s="52">
        <f>H86</f>
        <v>17</v>
      </c>
      <c r="AJ86" s="53">
        <f>IF(J86&gt;14,I86+1,I86)</f>
        <v>9</v>
      </c>
      <c r="AK86" s="53">
        <f>AI86+AJ86/12</f>
        <v>17.75</v>
      </c>
      <c r="AL86" s="53">
        <f>ROUNDUP((IF(AK86&gt;20,(AK86-20)*2+10+15,(IF(AK86&gt;10,(AK86-10)*1.5+10,AK86*1)))),3)</f>
        <v>21.625</v>
      </c>
      <c r="AM86" s="54"/>
      <c r="AN86" s="67" t="s">
        <v>1349</v>
      </c>
    </row>
    <row r="87" spans="1:40" s="12" customFormat="1">
      <c r="A87" s="39">
        <v>119</v>
      </c>
      <c r="B87" s="18" t="str">
        <f>Φύλλο1!BE320</f>
        <v>ΠΟΛΥΖΟΥ</v>
      </c>
      <c r="C87" s="18" t="str">
        <f>Φύλλο1!BD320</f>
        <v>ΕΥΓΕΝΙΑ</v>
      </c>
      <c r="D87" s="18" t="str">
        <f>Φύλλο1!BF320</f>
        <v>ΓΕΩΡΓΙΟΣ</v>
      </c>
      <c r="E87" s="18" t="str">
        <f>Φύλλο1!BG320</f>
        <v>ΣΤΗ ΔΙΑΘΕΣΗ ΤΟΥ ΠΥΣΠΕ</v>
      </c>
      <c r="F87" s="18">
        <f>Φύλλο1!BC320</f>
        <v>615379</v>
      </c>
      <c r="G87" s="18" t="str">
        <f>Φύλλο1!BK320</f>
        <v>ΠΕ60</v>
      </c>
      <c r="H87" s="18">
        <f>Φύλλο1!BH320</f>
        <v>14</v>
      </c>
      <c r="I87" s="18">
        <f>Φύλλο1!BI320</f>
        <v>2</v>
      </c>
      <c r="J87" s="18">
        <f>Φύλλο1!BJ320</f>
        <v>9</v>
      </c>
      <c r="K87" s="18">
        <f>IF(H87&lt;=10,H87+TRUNC((IF(J87&gt;15,(I87+1)/12,I87/12)),3),(IF(AND((H87&gt;10),(H87&lt;=20)),10+(H87-10)*1.5+TRUNC((1.5*(IF(J87&gt;15,(I87+1)/12,I87/12))),3),25+(H87-20)*2+TRUNC((2*(IF(J87&gt;15,(I87+1)/12,I87/12))),3))))</f>
        <v>16.25</v>
      </c>
      <c r="L87" s="18">
        <f>IF(Φύλλο1!AH320=0,0,IF(Φύλλο1!AH320=1,4,IF(Φύλλο1!AH320=2,4,IF(Φύλλο1!AH320=3,4,IF(Φύλλο1!AH320=4,12,IF(Φύλλο1!AH320=5,6,"error"))))))</f>
        <v>4</v>
      </c>
      <c r="M87" s="18">
        <f>IF(Φύλλο1!AI320=0,0,IF(Φύλλο1!AI320=1,5,IF(Φύλλο1!AI320=2,11,IF(Φύλλο1!AI320=3,19,IF(Φύλλο1!AI320=4,29,19+(Φύλλο1!AI320-3)*10)))))</f>
        <v>0</v>
      </c>
      <c r="N87" s="18">
        <f>IF(Φύλλο1!AK320 = 0,0,4)</f>
        <v>4</v>
      </c>
      <c r="O87" s="18" t="str">
        <f>IF(Φύλλο1!AK320=0,0,IF(Φύλλο1!AK320=1,"ΑΙΓΙΑΛΕΙΑΣ",IF(Φύλλο1!AK320=2,"ΔΥΤΙΚΗΣ ΑΧΑΪΑΣ",IF(Φύλλο1!AK320=3,"ΕΡΥΜΑΝΘΟΥ",IF(Φύλλο1!AK320=4,"ΚΑΛΑΒΡΥΤΩΝ",IF(Φύλλο1!AK320=5,"ΠΑΤΡΕΩN",error))))))</f>
        <v>ΠΑΤΡΕΩN</v>
      </c>
      <c r="P87" s="18">
        <f>IF(Φύλλο1!AL320 = 0,0,10)</f>
        <v>10</v>
      </c>
      <c r="Q87" s="18" t="str">
        <f>IF(Φύλλο1!AL320=0,0,IF(Φύλλο1!AL320=1,"ΑΙΓΙΑΛΕΙΑΣ",IF(Φύλλο1!AL320=2,"ΔΥΤΙΚΗΣ ΑΧΑΪΑΣ",IF(Φύλλο1!AL320=3,"ΕΡΥΜΑΝΘΟΥ",IF(Φύλλο1!AL320=4,"ΚΑΛΑΒΡΥΤΩΝ",IF(Φύλλο1!AL320=5,"ΠΑΤΡΕΩN",error))))))</f>
        <v>ΠΑΤΡΕΩN</v>
      </c>
      <c r="R87" s="18">
        <f>IF(Φύλλο1!G320 = 1,3,0)</f>
        <v>0</v>
      </c>
      <c r="S87" s="18">
        <f>IF(Φύλλο1!H320 = 1,2,0)</f>
        <v>0</v>
      </c>
      <c r="T87" s="18">
        <f>IF(Φύλλο1!I320=0,0,IF(Φύλλο1!I320=1,"ΑΙΓΙΑΛΕΙΑΣ",IF(Φύλλο1!I320=2,"ΔΥΤΙΚΗΣ ΑΧΑΪΑΣ",IF(Φύλλο1!I320=3,"ΕΡΥΜΑΝΘΟΥ",IF(Φύλλο1!I320=4,"ΚΑΛΑΒΡΥΤΩΝ",IF(Φύλλο1!I320=5,"ΠΑΤΡΕΩN",error))))))</f>
        <v>0</v>
      </c>
      <c r="U87" s="18">
        <f>IF(Φύλλο1!B320=1,5,IF(Φύλλο1!B320=2,20,IF(Φύλλο1!B320=3,30,0)))</f>
        <v>0</v>
      </c>
      <c r="V87" s="18">
        <f>IF(Φύλλο1!C320=1,1,IF(Φύλλο1!C320=2,3,0))</f>
        <v>0</v>
      </c>
      <c r="W87" s="18">
        <f>IF(Φύλλο1!D320=0,0,IF(Φύλλο1!D320=1,"ΑΙΓΙΑΛΕΙΑΣ",IF(Φύλλο1!D320=2,"ΔΥΤΙΚΗΣ ΑΧΑΪΑΣ",IF(Φύλλο1!D320=3,"ΕΡΥΜΑΝΘΟΥ",IF(Φύλλο1!D320=4,"ΚΑΛΑΒΡΥΤΩΝ",IF(Φύλλο1!D320=5,"ΠΑΤΡΕΩN",error))))))</f>
        <v>0</v>
      </c>
      <c r="X87" s="18">
        <f>IF(Φύλλο1!E320=1,5,0)</f>
        <v>0</v>
      </c>
      <c r="Y87" s="18">
        <f>IF(Φύλλο1!F320=0,0,IF(Φύλλο1!F320=1,"ΑΙΓΙΑΛΕΙΑΣ",IF(Φύλλο1!F320=2,"ΔΥΤΙΚΗΣ ΑΧΑΪΑΣ",IF(Φύλλο1!F320=3,"ΕΡΥΜΑΝΘΟΥ",IF(Φύλλο1!F320=4,"ΚΑΛΑΒΡΥΤΩΝ",IF(Φύλλο1!F320=5,"ΠΑΤΡΕΩN",error))))))</f>
        <v>0</v>
      </c>
      <c r="Z87" s="19">
        <f>AL87+L87+M87+R87+U87</f>
        <v>20.25</v>
      </c>
      <c r="AA87" s="18">
        <f>Z87 + IF(O87="ΠΑΤΡΕΩN",4,0) + IF(Q87="ΠΑΤΡΕΩN",10,0) + IF(T87="ΠΑΤΡΕΩN",S87,0) + IF(W87="ΠΑΤΡΕΩN",V87,0) + IF(Y87="ΠΑΤΡΕΩN",X87,0)</f>
        <v>34.25</v>
      </c>
      <c r="AB87" s="18">
        <f>Z87 + IF(O87="ΑΙΓΙΑΛΕΙΑΣ",4,0) + IF(Q87="ΑΙΓΙΑΛΕΙΑΣ",10,0) + IF(T87="ΑΙΓΙΑΛΕΙΑΣ",S87,0) + IF(W87="ΑΙΓΙΑΛΕΙΑΣ",V87,0) + IF(Y87="ΑΙΓΙΑΛΕΙΑΣ",X87,0)</f>
        <v>20.25</v>
      </c>
      <c r="AC87" s="18">
        <f>Z87 + IF(O87="ΔΥΤΙΚΗΣ ΑΧΑΪΑΣ",4,0) + IF(Q87="ΔΥΤΙΚΗΣ ΑΧΑΪΑΣ",10,0) + IF(T87="ΔΥΤΙΚΗΣ ΑΧΑΪΑΣ",S87,0) + IF(W87="ΔΥΤΙΚΗΣ ΑΧΑΪΑΣ",V87,0) + IF(Y87="ΔΥΤΙΚΗΣ ΑΧΑΪΑΣ",X87,0)</f>
        <v>20.25</v>
      </c>
      <c r="AD87" s="18">
        <f>Z87 + IF(O87="ΕΡΥΜΑΝΘΟΥ",4,0) + IF(Q87="ΕΡΥΜΑΝΘΟΥ",10,0) + IF(T87="ΕΡΥΜΑΝΘΟΥ",S87,0) + IF(W87="ΕΡΥΜΑΝΘΟΥ",V87,0) + IF(Y87="ΕΡΥΜΑΝΘΟΥ",X87,0)</f>
        <v>20.25</v>
      </c>
      <c r="AE87" s="18">
        <f>Z87 + IF(O87="ΚΑΛΑΒΡΥΤΩΝ",4,0) + IF(Q87="ΚΑΛΑΒΡΥΤΩΝ",10,0) + IF(T87="ΚΑΛΑΒΡΥΤΩΝ",S87,0) + IF(W87="ΚΑΛΑΒΡΥΤΩΝ",V87,0) + IF(Y87="ΚΑΛΑΒΡΥΤΩΝ",X87,0)</f>
        <v>20.25</v>
      </c>
      <c r="AF87" s="18" t="str">
        <f>IF(Φύλλο1!AN320=1,"ΝΑΙ","ΌΧΙ")</f>
        <v>ΌΧΙ</v>
      </c>
      <c r="AG87" s="40" t="s">
        <v>1315</v>
      </c>
      <c r="AH87" s="43"/>
      <c r="AI87" s="27">
        <f>H87</f>
        <v>14</v>
      </c>
      <c r="AJ87" s="41">
        <f>IF(J87&gt;14,I87+1,I87)</f>
        <v>2</v>
      </c>
      <c r="AK87" s="41">
        <f>AI87+AJ87/12</f>
        <v>14.166666666666666</v>
      </c>
      <c r="AL87" s="41">
        <f>ROUNDUP((IF(AK87&gt;20,(AK87-20)*2+10+15,(IF(AK87&gt;10,(AK87-10)*1.5+10,AK87*1)))),3)</f>
        <v>16.25</v>
      </c>
      <c r="AM87" s="28"/>
      <c r="AN87" s="42" t="s">
        <v>1349</v>
      </c>
    </row>
    <row r="88" spans="1:40" s="12" customFormat="1">
      <c r="A88" s="44">
        <v>78</v>
      </c>
      <c r="B88" s="18" t="str">
        <f>Φύλλο1!BE248</f>
        <v>ΠΑΤΙΚΑ</v>
      </c>
      <c r="C88" s="18" t="str">
        <f>Φύλλο1!BD248</f>
        <v>ΕΥΤΥΧΙΑ</v>
      </c>
      <c r="D88" s="18" t="str">
        <f>Φύλλο1!BF248</f>
        <v>ΔΗΜΗΤΡΙΟΣ</v>
      </c>
      <c r="E88" s="18" t="str">
        <f>Φύλλο1!BG248</f>
        <v>ΣΤΗ ΔΙΑΘΕΣΗ ΤΟΥ ΠΥΣΠΕ</v>
      </c>
      <c r="F88" s="18">
        <f>Φύλλο1!BC248</f>
        <v>615205</v>
      </c>
      <c r="G88" s="18" t="str">
        <f>Φύλλο1!BK248</f>
        <v>ΠΕ60</v>
      </c>
      <c r="H88" s="49">
        <v>20</v>
      </c>
      <c r="I88" s="49">
        <v>3</v>
      </c>
      <c r="J88" s="49">
        <v>14</v>
      </c>
      <c r="K88" s="18">
        <f>IF(H88&lt;=10,H88+TRUNC((IF(J88&gt;15,(I88+1)/12,I88/12)),3),(IF(AND((H88&gt;10),(H88&lt;=20)),10+(H88-10)*1.5+TRUNC((1.5*(IF(J88&gt;15,(I88+1)/12,I88/12))),3),25+(H88-20)*2+TRUNC((2*(IF(J88&gt;15,(I88+1)/12,I88/12))),3))))</f>
        <v>25.375</v>
      </c>
      <c r="L88" s="18">
        <f>IF(Φύλλο1!AH248=0,0,IF(Φύλλο1!AH248=1,4,IF(Φύλλο1!AH248=2,4,IF(Φύλλο1!AH248=3,4,IF(Φύλλο1!AH248=4,12,IF(Φύλλο1!AH248=5,6,"error"))))))</f>
        <v>4</v>
      </c>
      <c r="M88" s="18">
        <f>IF(Φύλλο1!AI248=0,0,IF(Φύλλο1!AI248=1,5,IF(Φύλλο1!AI248=2,11,IF(Φύλλο1!AI248=3,19,IF(Φύλλο1!AI248=4,29,19+(Φύλλο1!AI248-3)*10)))))</f>
        <v>0</v>
      </c>
      <c r="N88" s="18">
        <f>IF(Φύλλο1!AK248 = 0,0,4)</f>
        <v>4</v>
      </c>
      <c r="O88" s="18" t="str">
        <f>IF(Φύλλο1!AK248=0,0,IF(Φύλλο1!AK248=1,"ΑΙΓΙΑΛΕΙΑΣ",IF(Φύλλο1!AK248=2,"ΔΥΤΙΚΗΣ ΑΧΑΪΑΣ",IF(Φύλλο1!AK248=3,"ΕΡΥΜΑΝΘΟΥ",IF(Φύλλο1!AK248=4,"ΚΑΛΑΒΡΥΤΩΝ",IF(Φύλλο1!AK248=5,"ΠΑΤΡΕΩN",error))))))</f>
        <v>ΠΑΤΡΕΩN</v>
      </c>
      <c r="P88" s="18">
        <f>IF(Φύλλο1!AL248 = 0,0,10)</f>
        <v>0</v>
      </c>
      <c r="Q88" s="18">
        <f>IF(Φύλλο1!AL248=0,0,IF(Φύλλο1!AL248=1,"ΑΙΓΙΑΛΕΙΑΣ",IF(Φύλλο1!AL248=2,"ΔΥΤΙΚΗΣ ΑΧΑΪΑΣ",IF(Φύλλο1!AL248=3,"ΕΡΥΜΑΝΘΟΥ",IF(Φύλλο1!AL248=4,"ΚΑΛΑΒΡΥΤΩΝ",IF(Φύλλο1!AL248=5,"ΠΑΤΡΕΩN",error))))))</f>
        <v>0</v>
      </c>
      <c r="R88" s="18">
        <f>IF(Φύλλο1!G248 = 1,3,0)</f>
        <v>0</v>
      </c>
      <c r="S88" s="18">
        <f>IF(Φύλλο1!H248 = 1,2,0)</f>
        <v>0</v>
      </c>
      <c r="T88" s="18">
        <f>IF(Φύλλο1!I248=0,0,IF(Φύλλο1!I248=1,"ΑΙΓΙΑΛΕΙΑΣ",IF(Φύλλο1!I248=2,"ΔΥΤΙΚΗΣ ΑΧΑΪΑΣ",IF(Φύλλο1!I248=3,"ΕΡΥΜΑΝΘΟΥ",IF(Φύλλο1!I248=4,"ΚΑΛΑΒΡΥΤΩΝ",IF(Φύλλο1!I248=5,"ΠΑΤΡΕΩN",error))))))</f>
        <v>0</v>
      </c>
      <c r="U88" s="18">
        <f>IF(Φύλλο1!B248=1,5,IF(Φύλλο1!B248=2,20,IF(Φύλλο1!B248=3,30,0)))</f>
        <v>0</v>
      </c>
      <c r="V88" s="18">
        <f>IF(Φύλλο1!C248=1,1,IF(Φύλλο1!C248=2,3,0))</f>
        <v>0</v>
      </c>
      <c r="W88" s="18">
        <f>IF(Φύλλο1!D248=0,0,IF(Φύλλο1!D248=1,"ΑΙΓΙΑΛΕΙΑΣ",IF(Φύλλο1!D248=2,"ΔΥΤΙΚΗΣ ΑΧΑΪΑΣ",IF(Φύλλο1!D248=3,"ΕΡΥΜΑΝΘΟΥ",IF(Φύλλο1!D248=4,"ΚΑΛΑΒΡΥΤΩΝ",IF(Φύλλο1!D248=5,"ΠΑΤΡΕΩN",error))))))</f>
        <v>0</v>
      </c>
      <c r="X88" s="18">
        <f>IF(Φύλλο1!E248=1,5,0)</f>
        <v>0</v>
      </c>
      <c r="Y88" s="18">
        <f>IF(Φύλλο1!F248=0,0,IF(Φύλλο1!F248=1,"ΑΙΓΙΑΛΕΙΑΣ",IF(Φύλλο1!F248=2,"ΔΥΤΙΚΗΣ ΑΧΑΪΑΣ",IF(Φύλλο1!F248=3,"ΕΡΥΜΑΝΘΟΥ",IF(Φύλλο1!F248=4,"ΚΑΛΑΒΡΥΤΩΝ",IF(Φύλλο1!F248=5,"ΠΑΤΡΕΩN",error))))))</f>
        <v>0</v>
      </c>
      <c r="Z88" s="19">
        <f>AL88+L88+M88+R88+U88</f>
        <v>29.5</v>
      </c>
      <c r="AA88" s="18">
        <f>Z88 + IF(O88="ΠΑΤΡΕΩN",4,0) + IF(Q88="ΠΑΤΡΕΩN",10,0) + IF(T88="ΠΑΤΡΕΩN",S88,0) + IF(W88="ΠΑΤΡΕΩN",V88,0) + IF(Y88="ΠΑΤΡΕΩN",X88,0)</f>
        <v>33.5</v>
      </c>
      <c r="AB88" s="18">
        <f>Z88 + IF(O88="ΑΙΓΙΑΛΕΙΑΣ",4,0) + IF(Q88="ΑΙΓΙΑΛΕΙΑΣ",10,0) + IF(T88="ΑΙΓΙΑΛΕΙΑΣ",S88,0) + IF(W88="ΑΙΓΙΑΛΕΙΑΣ",V88,0) + IF(Y88="ΑΙΓΙΑΛΕΙΑΣ",X88,0)</f>
        <v>29.5</v>
      </c>
      <c r="AC88" s="18">
        <f>Z88 + IF(O88="ΔΥΤΙΚΗΣ ΑΧΑΪΑΣ",4,0) + IF(Q88="ΔΥΤΙΚΗΣ ΑΧΑΪΑΣ",10,0) + IF(T88="ΔΥΤΙΚΗΣ ΑΧΑΪΑΣ",S88,0) + IF(W88="ΔΥΤΙΚΗΣ ΑΧΑΪΑΣ",V88,0) + IF(Y88="ΔΥΤΙΚΗΣ ΑΧΑΪΑΣ",X88,0)</f>
        <v>29.5</v>
      </c>
      <c r="AD88" s="18">
        <f>Z88 + IF(O88="ΕΡΥΜΑΝΘΟΥ",4,0) + IF(Q88="ΕΡΥΜΑΝΘΟΥ",10,0) + IF(T88="ΕΡΥΜΑΝΘΟΥ",S88,0) + IF(W88="ΕΡΥΜΑΝΘΟΥ",V88,0) + IF(Y88="ΕΡΥΜΑΝΘΟΥ",X88,0)</f>
        <v>29.5</v>
      </c>
      <c r="AE88" s="18">
        <f>Z88 + IF(O88="ΚΑΛΑΒΡΥΤΩΝ",4,0) + IF(Q88="ΚΑΛΑΒΡΥΤΩΝ",10,0) + IF(T88="ΚΑΛΑΒΡΥΤΩΝ",S88,0) + IF(W88="ΚΑΛΑΒΡΥΤΩΝ",V88,0) + IF(Y88="ΚΑΛΑΒΡΥΤΩΝ",X88,0)</f>
        <v>29.5</v>
      </c>
      <c r="AF88" s="18" t="str">
        <f>IF(Φύλλο1!AN248=1,"ΝΑΙ","ΌΧΙ")</f>
        <v>ΌΧΙ</v>
      </c>
      <c r="AG88" s="20" t="s">
        <v>1330</v>
      </c>
      <c r="AH88" s="25"/>
      <c r="AI88" s="27">
        <f>H88</f>
        <v>20</v>
      </c>
      <c r="AJ88" s="41">
        <f>IF(J88&gt;14,I88+1,I88)</f>
        <v>3</v>
      </c>
      <c r="AK88" s="41">
        <f>AI88+AJ88/12</f>
        <v>20.25</v>
      </c>
      <c r="AL88" s="41">
        <f>ROUNDUP((IF(AK88&gt;20,(AK88-20)*2+10+15,(IF(AK88&gt;10,(AK88-10)*1.5+10,AK88*1)))),3)</f>
        <v>25.5</v>
      </c>
      <c r="AM88" s="28"/>
      <c r="AN88" s="42" t="s">
        <v>1349</v>
      </c>
    </row>
    <row r="89" spans="1:40" s="13" customFormat="1" ht="25.5">
      <c r="A89" s="55">
        <v>76</v>
      </c>
      <c r="B89" s="22" t="str">
        <f>Φύλλο1!BE211</f>
        <v>ΔΡΑΚΟΥΛΗ</v>
      </c>
      <c r="C89" s="22" t="str">
        <f>Φύλλο1!BD211</f>
        <v>ΑΝΑΣΤΑΣΙΑ</v>
      </c>
      <c r="D89" s="22" t="str">
        <f>Φύλλο1!BF211</f>
        <v>ΔΙΟΝΥΣΙΟ</v>
      </c>
      <c r="E89" s="22" t="str">
        <f>Φύλλο1!BG211</f>
        <v>ΣΤΗ ΔΙΑΘΕΣΗ ΤΟΥ ΠΥΣΠΕ</v>
      </c>
      <c r="F89" s="22">
        <f>Φύλλο1!BC211</f>
        <v>616324</v>
      </c>
      <c r="G89" s="22" t="str">
        <f>Φύλλο1!BK211</f>
        <v>ΠΕ60</v>
      </c>
      <c r="H89" s="22">
        <f>Φύλλο1!BH211</f>
        <v>12</v>
      </c>
      <c r="I89" s="22">
        <f>Φύλλο1!BI211</f>
        <v>9</v>
      </c>
      <c r="J89" s="22">
        <f>Φύλλο1!BJ211</f>
        <v>23</v>
      </c>
      <c r="K89" s="22">
        <f>IF(H89&lt;=10,H89+TRUNC((IF(J89&gt;15,(I89+1)/12,I89/12)),3),(IF(AND((H89&gt;10),(H89&lt;=20)),10+(H89-10)*1.5+TRUNC((1.5*(IF(J89&gt;15,(I89+1)/12,I89/12))),3),25+(H89-20)*2+TRUNC((2*(IF(J89&gt;15,(I89+1)/12,I89/12))),3))))</f>
        <v>14.25</v>
      </c>
      <c r="L89" s="22">
        <f>IF(Φύλλο1!AH211=0,0,IF(Φύλλο1!AH211=1,4,IF(Φύλλο1!AH211=2,4,IF(Φύλλο1!AH211=3,4,IF(Φύλλο1!AH211=4,12,IF(Φύλλο1!AH211=5,6,"error"))))))</f>
        <v>4</v>
      </c>
      <c r="M89" s="22">
        <f>IF(Φύλλο1!AI211=0,0,IF(Φύλλο1!AI211=1,5,IF(Φύλλο1!AI211=2,11,IF(Φύλλο1!AI211=3,19,IF(Φύλλο1!AI211=4,29,19+(Φύλλο1!AI211-3)*10)))))</f>
        <v>11</v>
      </c>
      <c r="N89" s="22">
        <f>IF(Φύλλο1!AK211 = 0,0,4)</f>
        <v>4</v>
      </c>
      <c r="O89" s="22" t="str">
        <f>IF(Φύλλο1!AK211=0,0,IF(Φύλλο1!AK211=1,"ΑΙΓΙΑΛΕΙΑΣ",IF(Φύλλο1!AK211=2,"ΔΥΤΙΚΗΣ ΑΧΑΪΑΣ",IF(Φύλλο1!AK211=3,"ΕΡΥΜΑΝΘΟΥ",IF(Φύλλο1!AK211=4,"ΚΑΛΑΒΡΥΤΩΝ",IF(Φύλλο1!AK211=5,"ΠΑΤΡΕΩN",error))))))</f>
        <v>ΠΑΤΡΕΩN</v>
      </c>
      <c r="P89" s="22">
        <f>IF(Φύλλο1!AL211 = 0,0,10)</f>
        <v>10</v>
      </c>
      <c r="Q89" s="50" t="str">
        <f>IF(Φύλλο1!AL211=0,0,IF(Φύλλο1!AL211=1,"ΑΙΓΙΑΛΕΙΑΣ",IF(Φύλλο1!AL211=2,"ΔΥΤΙΚΗΣ ΑΧΑΪΑΣ",IF(Φύλλο1!AL211=3,"ΕΡΥΜΑΝΘΟΥ",IF(Φύλλο1!AL211=4,"ΚΑΛΑΒΡΥΤΩΝ",IF(Φύλλο1!AL211=5,"ΠΑΤΡΕΩN",error))))))</f>
        <v>ΔΥΤΙΚΗΣ ΑΧΑΪΑΣ</v>
      </c>
      <c r="R89" s="22">
        <f>IF(Φύλλο1!G211 = 1,3,0)</f>
        <v>0</v>
      </c>
      <c r="S89" s="22">
        <f>IF(Φύλλο1!H211 = 1,2,0)</f>
        <v>0</v>
      </c>
      <c r="T89" s="22">
        <f>IF(Φύλλο1!I211=0,0,IF(Φύλλο1!I211=1,"ΑΙΓΙΑΛΕΙΑΣ",IF(Φύλλο1!I211=2,"ΔΥΤΙΚΗΣ ΑΧΑΪΑΣ",IF(Φύλλο1!I211=3,"ΕΡΥΜΑΝΘΟΥ",IF(Φύλλο1!I211=4,"ΚΑΛΑΒΡΥΤΩΝ",IF(Φύλλο1!I211=5,"ΠΑΤΡΕΩN",error))))))</f>
        <v>0</v>
      </c>
      <c r="U89" s="22">
        <f>IF(Φύλλο1!B211=1,5,IF(Φύλλο1!B211=2,20,IF(Φύλλο1!B211=3,30,0)))</f>
        <v>0</v>
      </c>
      <c r="V89" s="22">
        <f>IF(Φύλλο1!C211=1,1,IF(Φύλλο1!C211=2,3,0))</f>
        <v>0</v>
      </c>
      <c r="W89" s="22">
        <f>IF(Φύλλο1!D211=0,0,IF(Φύλλο1!D211=1,"ΑΙΓΙΑΛΕΙΑΣ",IF(Φύλλο1!D211=2,"ΔΥΤΙΚΗΣ ΑΧΑΪΑΣ",IF(Φύλλο1!D211=3,"ΕΡΥΜΑΝΘΟΥ",IF(Φύλλο1!D211=4,"ΚΑΛΑΒΡΥΤΩΝ",IF(Φύλλο1!D211=5,"ΠΑΤΡΕΩN",error))))))</f>
        <v>0</v>
      </c>
      <c r="X89" s="22">
        <f>IF(Φύλλο1!E211=1,5,0)</f>
        <v>0</v>
      </c>
      <c r="Y89" s="22">
        <f>IF(Φύλλο1!F211=0,0,IF(Φύλλο1!F211=1,"ΑΙΓΙΑΛΕΙΑΣ",IF(Φύλλο1!F211=2,"ΔΥΤΙΚΗΣ ΑΧΑΪΑΣ",IF(Φύλλο1!F211=3,"ΕΡΥΜΑΝΘΟΥ",IF(Φύλλο1!F211=4,"ΚΑΛΑΒΡΥΤΩΝ",IF(Φύλλο1!F211=5,"ΠΑΤΡΕΩN",error))))))</f>
        <v>0</v>
      </c>
      <c r="Z89" s="24">
        <f>AL89+L89+M89+R89+U89</f>
        <v>29.25</v>
      </c>
      <c r="AA89" s="22">
        <f>Z89 + IF(O89="ΠΑΤΡΕΩN",4,0) + IF(Q89="ΠΑΤΡΕΩN",10,0) + IF(T89="ΠΑΤΡΕΩN",S89,0) + IF(W89="ΠΑΤΡΕΩN",V89,0) + IF(Y89="ΠΑΤΡΕΩN",X89,0)</f>
        <v>33.25</v>
      </c>
      <c r="AB89" s="22">
        <f>Z89 + IF(O89="ΑΙΓΙΑΛΕΙΑΣ",4,0) + IF(Q89="ΑΙΓΙΑΛΕΙΑΣ",10,0) + IF(T89="ΑΙΓΙΑΛΕΙΑΣ",S89,0) + IF(W89="ΑΙΓΙΑΛΕΙΑΣ",V89,0) + IF(Y89="ΑΙΓΙΑΛΕΙΑΣ",X89,0)</f>
        <v>29.25</v>
      </c>
      <c r="AC89" s="22">
        <f>Z89 + IF(O89="ΔΥΤΙΚΗΣ ΑΧΑΪΑΣ",4,0) + IF(Q89="ΔΥΤΙΚΗΣ ΑΧΑΪΑΣ",10,0) + IF(T89="ΔΥΤΙΚΗΣ ΑΧΑΪΑΣ",S89,0) + IF(W89="ΔΥΤΙΚΗΣ ΑΧΑΪΑΣ",V89,0) + IF(Y89="ΔΥΤΙΚΗΣ ΑΧΑΪΑΣ",X89,0)</f>
        <v>39.25</v>
      </c>
      <c r="AD89" s="22">
        <f>Z89 + IF(O89="ΕΡΥΜΑΝΘΟΥ",4,0) + IF(Q89="ΕΡΥΜΑΝΘΟΥ",10,0) + IF(T89="ΕΡΥΜΑΝΘΟΥ",S89,0) + IF(W89="ΕΡΥΜΑΝΘΟΥ",V89,0) + IF(Y89="ΕΡΥΜΑΝΘΟΥ",X89,0)</f>
        <v>29.25</v>
      </c>
      <c r="AE89" s="22">
        <f>Z89 + IF(O89="ΚΑΛΑΒΡΥΤΩΝ",4,0) + IF(Q89="ΚΑΛΑΒΡΥΤΩΝ",10,0) + IF(T89="ΚΑΛΑΒΡΥΤΩΝ",S89,0) + IF(W89="ΚΑΛΑΒΡΥΤΩΝ",V89,0) + IF(Y89="ΚΑΛΑΒΡΥΤΩΝ",X89,0)</f>
        <v>29.25</v>
      </c>
      <c r="AF89" s="22" t="str">
        <f>IF(Φύλλο1!AN211=1,"ΝΑΙ","ΌΧΙ")</f>
        <v>ΌΧΙ</v>
      </c>
      <c r="AG89" s="50" t="s">
        <v>1338</v>
      </c>
      <c r="AH89" s="51"/>
      <c r="AI89" s="52">
        <f>H89</f>
        <v>12</v>
      </c>
      <c r="AJ89" s="53">
        <f>IF(J89&gt;14,I89+1,I89)</f>
        <v>10</v>
      </c>
      <c r="AK89" s="53">
        <f>AI89+AJ89/12</f>
        <v>12.833333333333334</v>
      </c>
      <c r="AL89" s="53">
        <f>ROUNDUP((IF(AK89&gt;20,(AK89-20)*2+10+15,(IF(AK89&gt;10,(AK89-10)*1.5+10,AK89*1)))),3)</f>
        <v>14.25</v>
      </c>
      <c r="AM89" s="54"/>
      <c r="AN89" s="67" t="s">
        <v>1349</v>
      </c>
    </row>
    <row r="90" spans="1:40" s="13" customFormat="1" ht="25.5">
      <c r="A90" s="55">
        <v>77</v>
      </c>
      <c r="B90" s="22" t="str">
        <f>Φύλλο1!BE78</f>
        <v>ΣΩΤΗΡΟΠΟΥΛΟΥ</v>
      </c>
      <c r="C90" s="22" t="str">
        <f>Φύλλο1!BD78</f>
        <v>ΣΤΑΥΡΟΥΛΑ</v>
      </c>
      <c r="D90" s="22" t="str">
        <f>Φύλλο1!BF78</f>
        <v>ΒΑΣΙΛΕΙΟΣ</v>
      </c>
      <c r="E90" s="22" t="str">
        <f>Φύλλο1!BG78</f>
        <v>ΣΤΗ ΔΙΑΘΕΣΗ ΤΟΥ ΠΥΣΠΕ</v>
      </c>
      <c r="F90" s="22">
        <f>Φύλλο1!BC78</f>
        <v>619157</v>
      </c>
      <c r="G90" s="22" t="str">
        <f>Φύλλο1!BK78</f>
        <v>ΠΕ60</v>
      </c>
      <c r="H90" s="22">
        <f>Φύλλο1!BH78</f>
        <v>12</v>
      </c>
      <c r="I90" s="22">
        <f>Φύλλο1!BI78</f>
        <v>7</v>
      </c>
      <c r="J90" s="22">
        <f>Φύλλο1!BJ78</f>
        <v>5</v>
      </c>
      <c r="K90" s="22">
        <f>IF(H90&lt;=10,H90+TRUNC((IF(J90&gt;15,(I90+1)/12,I90/12)),3),(IF(AND((H90&gt;10),(H90&lt;=20)),10+(H90-10)*1.5+TRUNC((1.5*(IF(J90&gt;15,(I90+1)/12,I90/12))),3),25+(H90-20)*2+TRUNC((2*(IF(J90&gt;15,(I90+1)/12,I90/12))),3))))</f>
        <v>13.875</v>
      </c>
      <c r="L90" s="22">
        <f>IF(Φύλλο1!AH78=0,0,IF(Φύλλο1!AH78=1,4,IF(Φύλλο1!AH78=2,4,IF(Φύλλο1!AH78=3,4,IF(Φύλλο1!AH78=4,12,IF(Φύλλο1!AH78=5,6,"error"))))))</f>
        <v>4</v>
      </c>
      <c r="M90" s="22">
        <f>IF(Φύλλο1!AI78=0,0,IF(Φύλλο1!AI78=1,5,IF(Φύλλο1!AI78=2,11,IF(Φύλλο1!AI78=3,19,IF(Φύλλο1!AI78=4,29,19+(Φύλλο1!AI78-3)*10)))))</f>
        <v>11</v>
      </c>
      <c r="N90" s="22">
        <f>IF(Φύλλο1!AK78 = 0,0,4)</f>
        <v>4</v>
      </c>
      <c r="O90" s="22" t="str">
        <f>IF(Φύλλο1!AK78=0,0,IF(Φύλλο1!AK78=1,"ΑΙΓΙΑΛΕΙΑΣ",IF(Φύλλο1!AK78=2,"ΔΥΤΙΚΗΣ ΑΧΑΪΑΣ",IF(Φύλλο1!AK78=3,"ΕΡΥΜΑΝΘΟΥ",IF(Φύλλο1!AK78=4,"ΚΑΛΑΒΡΥΤΩΝ",IF(Φύλλο1!AK78=5,"ΠΑΤΡΕΩN",error))))))</f>
        <v>ΠΑΤΡΕΩN</v>
      </c>
      <c r="P90" s="22">
        <f>IF(Φύλλο1!AL78 = 0,0,10)</f>
        <v>10</v>
      </c>
      <c r="Q90" s="50" t="str">
        <f>IF(Φύλλο1!AL78=0,0,IF(Φύλλο1!AL78=1,"ΑΙΓΙΑΛΕΙΑΣ",IF(Φύλλο1!AL78=2,"ΔΥΤΙΚΗΣ ΑΧΑΪΑΣ",IF(Φύλλο1!AL78=3,"ΕΡΥΜΑΝΘΟΥ",IF(Φύλλο1!AL78=4,"ΚΑΛΑΒΡΥΤΩΝ",IF(Φύλλο1!AL78=5,"ΠΑΤΡΕΩN",error))))))</f>
        <v>ΔΥΤΙΚΗΣ ΑΧΑΪΑΣ</v>
      </c>
      <c r="R90" s="22">
        <f>IF(Φύλλο1!G78 = 1,3,0)</f>
        <v>0</v>
      </c>
      <c r="S90" s="22">
        <f>IF(Φύλλο1!H78 = 1,2,0)</f>
        <v>0</v>
      </c>
      <c r="T90" s="22">
        <f>IF(Φύλλο1!I78=0,0,IF(Φύλλο1!I78=1,"ΑΙΓΙΑΛΕΙΑΣ",IF(Φύλλο1!I78=2,"ΔΥΤΙΚΗΣ ΑΧΑΪΑΣ",IF(Φύλλο1!I78=3,"ΕΡΥΜΑΝΘΟΥ",IF(Φύλλο1!I78=4,"ΚΑΛΑΒΡΥΤΩΝ",IF(Φύλλο1!I78=5,"ΠΑΤΡΕΩN",error))))))</f>
        <v>0</v>
      </c>
      <c r="U90" s="22">
        <f>IF(Φύλλο1!B78=1,5,IF(Φύλλο1!B78=2,20,IF(Φύλλο1!B78=3,30,0)))</f>
        <v>0</v>
      </c>
      <c r="V90" s="22">
        <f>IF(Φύλλο1!C78=1,1,IF(Φύλλο1!C78=2,3,0))</f>
        <v>0</v>
      </c>
      <c r="W90" s="22">
        <f>IF(Φύλλο1!D78=0,0,IF(Φύλλο1!D78=1,"ΑΙΓΙΑΛΕΙΑΣ",IF(Φύλλο1!D78=2,"ΔΥΤΙΚΗΣ ΑΧΑΪΑΣ",IF(Φύλλο1!D78=3,"ΕΡΥΜΑΝΘΟΥ",IF(Φύλλο1!D78=4,"ΚΑΛΑΒΡΥΤΩΝ",IF(Φύλλο1!D78=5,"ΠΑΤΡΕΩN",error))))))</f>
        <v>0</v>
      </c>
      <c r="X90" s="22">
        <f>IF(Φύλλο1!E78=1,5,0)</f>
        <v>0</v>
      </c>
      <c r="Y90" s="22">
        <f>IF(Φύλλο1!F78=0,0,IF(Φύλλο1!F78=1,"ΑΙΓΙΑΛΕΙΑΣ",IF(Φύλλο1!F78=2,"ΔΥΤΙΚΗΣ ΑΧΑΪΑΣ",IF(Φύλλο1!F78=3,"ΕΡΥΜΑΝΘΟΥ",IF(Φύλλο1!F78=4,"ΚΑΛΑΒΡΥΤΩΝ",IF(Φύλλο1!F78=5,"ΠΑΤΡΕΩN",error))))))</f>
        <v>0</v>
      </c>
      <c r="Z90" s="24">
        <f>AL90+L90+M90+R90+U90</f>
        <v>28.875</v>
      </c>
      <c r="AA90" s="22">
        <f>Z90 + IF(O90="ΠΑΤΡΕΩN",4,0) + IF(Q90="ΠΑΤΡΕΩN",10,0) + IF(T90="ΠΑΤΡΕΩN",S90,0) + IF(W90="ΠΑΤΡΕΩN",V90,0) + IF(Y90="ΠΑΤΡΕΩN",X90,0)</f>
        <v>32.875</v>
      </c>
      <c r="AB90" s="22">
        <f>Z90 + IF(O90="ΑΙΓΙΑΛΕΙΑΣ",4,0) + IF(Q90="ΑΙΓΙΑΛΕΙΑΣ",10,0) + IF(T90="ΑΙΓΙΑΛΕΙΑΣ",S90,0) + IF(W90="ΑΙΓΙΑΛΕΙΑΣ",V90,0) + IF(Y90="ΑΙΓΙΑΛΕΙΑΣ",X90,0)</f>
        <v>28.875</v>
      </c>
      <c r="AC90" s="22">
        <f>Z90 + IF(O90="ΔΥΤΙΚΗΣ ΑΧΑΪΑΣ",4,0) + IF(Q90="ΔΥΤΙΚΗΣ ΑΧΑΪΑΣ",10,0) + IF(T90="ΔΥΤΙΚΗΣ ΑΧΑΪΑΣ",S90,0) + IF(W90="ΔΥΤΙΚΗΣ ΑΧΑΪΑΣ",V90,0) + IF(Y90="ΔΥΤΙΚΗΣ ΑΧΑΪΑΣ",X90,0)</f>
        <v>38.875</v>
      </c>
      <c r="AD90" s="22">
        <f>Z90 + IF(O90="ΕΡΥΜΑΝΘΟΥ",4,0) + IF(Q90="ΕΡΥΜΑΝΘΟΥ",10,0) + IF(T90="ΕΡΥΜΑΝΘΟΥ",S90,0) + IF(W90="ΕΡΥΜΑΝΘΟΥ",V90,0) + IF(Y90="ΕΡΥΜΑΝΘΟΥ",X90,0)</f>
        <v>28.875</v>
      </c>
      <c r="AE90" s="22">
        <f>Z90 + IF(O90="ΚΑΛΑΒΡΥΤΩΝ",4,0) + IF(Q90="ΚΑΛΑΒΡΥΤΩΝ",10,0) + IF(T90="ΚΑΛΑΒΡΥΤΩΝ",S90,0) + IF(W90="ΚΑΛΑΒΡΥΤΩΝ",V90,0) + IF(Y90="ΚΑΛΑΒΡΥΤΩΝ",X90,0)</f>
        <v>28.875</v>
      </c>
      <c r="AF90" s="22" t="str">
        <f>IF(Φύλλο1!AN78=1,"ΝΑΙ","ΌΧΙ")</f>
        <v>ΌΧΙ</v>
      </c>
      <c r="AG90" s="23" t="s">
        <v>1339</v>
      </c>
      <c r="AH90" s="60"/>
      <c r="AI90" s="52">
        <f>H90</f>
        <v>12</v>
      </c>
      <c r="AJ90" s="53">
        <f>IF(J90&gt;14,I90+1,I90)</f>
        <v>7</v>
      </c>
      <c r="AK90" s="53">
        <f>AI90+AJ90/12</f>
        <v>12.583333333333334</v>
      </c>
      <c r="AL90" s="53">
        <f>ROUNDUP((IF(AK90&gt;20,(AK90-20)*2+10+15,(IF(AK90&gt;10,(AK90-10)*1.5+10,AK90*1)))),3)</f>
        <v>13.875</v>
      </c>
      <c r="AM90" s="54"/>
      <c r="AN90" s="67" t="s">
        <v>1349</v>
      </c>
    </row>
    <row r="91" spans="1:40" s="12" customFormat="1" ht="25.5">
      <c r="A91" s="55">
        <v>82</v>
      </c>
      <c r="B91" s="22" t="str">
        <f>Φύλλο1!BE330</f>
        <v>ΖΑΛΑΒΡΑ</v>
      </c>
      <c r="C91" s="22" t="str">
        <f>Φύλλο1!BD330</f>
        <v>ΑΛΕΞΑΝΔΡΑ</v>
      </c>
      <c r="D91" s="22" t="str">
        <f>Φύλλο1!BF330</f>
        <v>ΛΕΩΝΙΔΑΣ</v>
      </c>
      <c r="E91" s="22" t="str">
        <f>Φύλλο1!BG330</f>
        <v>ΣΤΗ ΔΙΑΘΕΣΗ ΤΟΥ ΠΥΣΠΕ</v>
      </c>
      <c r="F91" s="22">
        <f>Φύλλο1!BC330</f>
        <v>622346</v>
      </c>
      <c r="G91" s="22" t="str">
        <f>Φύλλο1!BK330</f>
        <v>ΠΕ60</v>
      </c>
      <c r="H91" s="22">
        <f>Φύλλο1!BH330</f>
        <v>12</v>
      </c>
      <c r="I91" s="22">
        <f>Φύλλο1!BI330</f>
        <v>0</v>
      </c>
      <c r="J91" s="22">
        <f>Φύλλο1!BJ330</f>
        <v>17</v>
      </c>
      <c r="K91" s="22">
        <f>IF(H91&lt;=10,H91+TRUNC((IF(J91&gt;15,(I91+1)/12,I91/12)),3),(IF(AND((H91&gt;10),(H91&lt;=20)),10+(H91-10)*1.5+TRUNC((1.5*(IF(J91&gt;15,(I91+1)/12,I91/12))),3),25+(H91-20)*2+TRUNC((2*(IF(J91&gt;15,(I91+1)/12,I91/12))),3))))</f>
        <v>13.125</v>
      </c>
      <c r="L91" s="22">
        <f>IF(Φύλλο1!AH330=0,0,IF(Φύλλο1!AH330=1,4,IF(Φύλλο1!AH330=2,4,IF(Φύλλο1!AH330=3,4,IF(Φύλλο1!AH330=4,12,IF(Φύλλο1!AH330=5,6,"error"))))))</f>
        <v>4</v>
      </c>
      <c r="M91" s="22">
        <f>IF(Φύλλο1!AI330=0,0,IF(Φύλλο1!AI330=1,5,IF(Φύλλο1!AI330=2,11,IF(Φύλλο1!AI330=3,19,IF(Φύλλο1!AI330=4,29,19+(Φύλλο1!AI330-3)*10)))))</f>
        <v>11</v>
      </c>
      <c r="N91" s="22">
        <f>IF(Φύλλο1!AK330 = 0,0,4)</f>
        <v>4</v>
      </c>
      <c r="O91" s="22" t="str">
        <f>IF(Φύλλο1!AK330=0,0,IF(Φύλλο1!AK330=1,"ΑΙΓΙΑΛΕΙΑΣ",IF(Φύλλο1!AK330=2,"ΔΥΤΙΚΗΣ ΑΧΑΪΑΣ",IF(Φύλλο1!AK330=3,"ΕΡΥΜΑΝΘΟΥ",IF(Φύλλο1!AK330=4,"ΚΑΛΑΒΡΥΤΩΝ",IF(Φύλλο1!AK330=5,"ΠΑΤΡΕΩN",error))))))</f>
        <v>ΠΑΤΡΕΩN</v>
      </c>
      <c r="P91" s="22">
        <f>IF(Φύλλο1!AL330 = 0,0,10)</f>
        <v>10</v>
      </c>
      <c r="Q91" s="50" t="str">
        <f>IF(Φύλλο1!AL330=0,0,IF(Φύλλο1!AL330=1,"ΑΙΓΙΑΛΕΙΑΣ",IF(Φύλλο1!AL330=2,"ΔΥΤΙΚΗΣ ΑΧΑΪΑΣ",IF(Φύλλο1!AL330=3,"ΕΡΥΜΑΝΘΟΥ",IF(Φύλλο1!AL330=4,"ΚΑΛΑΒΡΥΤΩΝ",IF(Φύλλο1!AL330=5,"ΠΑΤΡΕΩN",error))))))</f>
        <v>ΔΥΤΙΚΗΣ ΑΧΑΪΑΣ</v>
      </c>
      <c r="R91" s="22">
        <f>IF(Φύλλο1!G330 = 1,3,0)</f>
        <v>0</v>
      </c>
      <c r="S91" s="22">
        <f>IF(Φύλλο1!H330 = 1,2,0)</f>
        <v>0</v>
      </c>
      <c r="T91" s="22">
        <f>IF(Φύλλο1!I330=0,0,IF(Φύλλο1!I330=1,"ΑΙΓΙΑΛΕΙΑΣ",IF(Φύλλο1!I330=2,"ΔΥΤΙΚΗΣ ΑΧΑΪΑΣ",IF(Φύλλο1!I330=3,"ΕΡΥΜΑΝΘΟΥ",IF(Φύλλο1!I330=4,"ΚΑΛΑΒΡΥΤΩΝ",IF(Φύλλο1!I330=5,"ΠΑΤΡΕΩN",error))))))</f>
        <v>0</v>
      </c>
      <c r="U91" s="22">
        <f>IF(Φύλλο1!B330=1,5,IF(Φύλλο1!B330=2,20,IF(Φύλλο1!B330=3,30,0)))</f>
        <v>0</v>
      </c>
      <c r="V91" s="22">
        <f>IF(Φύλλο1!C330=1,1,IF(Φύλλο1!C330=2,3,0))</f>
        <v>0</v>
      </c>
      <c r="W91" s="22">
        <f>IF(Φύλλο1!D330=0,0,IF(Φύλλο1!D330=1,"ΑΙΓΙΑΛΕΙΑΣ",IF(Φύλλο1!D330=2,"ΔΥΤΙΚΗΣ ΑΧΑΪΑΣ",IF(Φύλλο1!D330=3,"ΕΡΥΜΑΝΘΟΥ",IF(Φύλλο1!D330=4,"ΚΑΛΑΒΡΥΤΩΝ",IF(Φύλλο1!D330=5,"ΠΑΤΡΕΩN",error))))))</f>
        <v>0</v>
      </c>
      <c r="X91" s="22">
        <f>IF(Φύλλο1!E330=1,5,0)</f>
        <v>0</v>
      </c>
      <c r="Y91" s="22">
        <f>IF(Φύλλο1!F330=0,0,IF(Φύλλο1!F330=1,"ΑΙΓΙΑΛΕΙΑΣ",IF(Φύλλο1!F330=2,"ΔΥΤΙΚΗΣ ΑΧΑΪΑΣ",IF(Φύλλο1!F330=3,"ΕΡΥΜΑΝΘΟΥ",IF(Φύλλο1!F330=4,"ΚΑΛΑΒΡΥΤΩΝ",IF(Φύλλο1!F330=5,"ΠΑΤΡΕΩN",error))))))</f>
        <v>0</v>
      </c>
      <c r="Z91" s="24">
        <f>AL91+L91+M91+R91+U91</f>
        <v>28.125</v>
      </c>
      <c r="AA91" s="22">
        <f>Z91 + IF(O91="ΠΑΤΡΕΩN",4,0) + IF(Q91="ΠΑΤΡΕΩN",10,0) + IF(T91="ΠΑΤΡΕΩN",S91,0) + IF(W91="ΠΑΤΡΕΩN",V91,0) + IF(Y91="ΠΑΤΡΕΩN",X91,0)</f>
        <v>32.125</v>
      </c>
      <c r="AB91" s="22">
        <f>Z91 + IF(O91="ΑΙΓΙΑΛΕΙΑΣ",4,0) + IF(Q91="ΑΙΓΙΑΛΕΙΑΣ",10,0) + IF(T91="ΑΙΓΙΑΛΕΙΑΣ",S91,0) + IF(W91="ΑΙΓΙΑΛΕΙΑΣ",V91,0) + IF(Y91="ΑΙΓΙΑΛΕΙΑΣ",X91,0)</f>
        <v>28.125</v>
      </c>
      <c r="AC91" s="22">
        <f>Z91 + IF(O91="ΔΥΤΙΚΗΣ ΑΧΑΪΑΣ",4,0) + IF(Q91="ΔΥΤΙΚΗΣ ΑΧΑΪΑΣ",10,0) + IF(T91="ΔΥΤΙΚΗΣ ΑΧΑΪΑΣ",S91,0) + IF(W91="ΔΥΤΙΚΗΣ ΑΧΑΪΑΣ",V91,0) + IF(Y91="ΔΥΤΙΚΗΣ ΑΧΑΪΑΣ",X91,0)</f>
        <v>38.125</v>
      </c>
      <c r="AD91" s="22">
        <f>Z91 + IF(O91="ΕΡΥΜΑΝΘΟΥ",4,0) + IF(Q91="ΕΡΥΜΑΝΘΟΥ",10,0) + IF(T91="ΕΡΥΜΑΝΘΟΥ",S91,0) + IF(W91="ΕΡΥΜΑΝΘΟΥ",V91,0) + IF(Y91="ΕΡΥΜΑΝΘΟΥ",X91,0)</f>
        <v>28.125</v>
      </c>
      <c r="AE91" s="22">
        <f>Z91 + IF(O91="ΚΑΛΑΒΡΥΤΩΝ",4,0) + IF(Q91="ΚΑΛΑΒΡΥΤΩΝ",10,0) + IF(T91="ΚΑΛΑΒΡΥΤΩΝ",S91,0) + IF(W91="ΚΑΛΑΒΡΥΤΩΝ",V91,0) + IF(Y91="ΚΑΛΑΒΡΥΤΩΝ",X91,0)</f>
        <v>28.125</v>
      </c>
      <c r="AF91" s="22" t="str">
        <f>IF(Φύλλο1!AN330=1,"ΝΑΙ","ΌΧΙ")</f>
        <v>ΌΧΙ</v>
      </c>
      <c r="AG91" s="50" t="s">
        <v>1301</v>
      </c>
      <c r="AH91" s="43"/>
      <c r="AI91" s="27">
        <f>H91</f>
        <v>12</v>
      </c>
      <c r="AJ91" s="41">
        <f>IF(J91&gt;14,I91+1,I91)</f>
        <v>1</v>
      </c>
      <c r="AK91" s="41">
        <f>AI91+AJ91/12</f>
        <v>12.083333333333334</v>
      </c>
      <c r="AL91" s="41">
        <f>ROUNDUP((IF(AK91&gt;20,(AK91-20)*2+10+15,(IF(AK91&gt;10,(AK91-10)*1.5+10,AK91*1)))),3)</f>
        <v>13.125</v>
      </c>
      <c r="AM91" s="28"/>
      <c r="AN91" s="42" t="s">
        <v>1349</v>
      </c>
    </row>
    <row r="92" spans="1:40" s="12" customFormat="1">
      <c r="A92" s="39">
        <v>55</v>
      </c>
      <c r="B92" s="18" t="str">
        <f>Φύλλο1!BE85</f>
        <v>ΠΑΠΑΛΕΞΙΟΥ</v>
      </c>
      <c r="C92" s="18" t="str">
        <f>Φύλλο1!BD85</f>
        <v>ΕΙΡΗΝΗ</v>
      </c>
      <c r="D92" s="18" t="str">
        <f>Φύλλο1!BF85</f>
        <v>ΔΗΜΗΤΡΙΟΣ</v>
      </c>
      <c r="E92" s="18" t="str">
        <f>Φύλλο1!BG85</f>
        <v>ΣΤΗ ΔΙΑΘΕΣΗ ΤΟΥ ΠΥΣΠΕ</v>
      </c>
      <c r="F92" s="18">
        <f>Φύλλο1!BC85</f>
        <v>611607</v>
      </c>
      <c r="G92" s="18" t="str">
        <f>Φύλλο1!BK85</f>
        <v>ΠΕ60</v>
      </c>
      <c r="H92" s="18">
        <f>Φύλλο1!BH85</f>
        <v>14</v>
      </c>
      <c r="I92" s="18">
        <f>Φύλλο1!BI85</f>
        <v>6</v>
      </c>
      <c r="J92" s="18">
        <f>Φύλλο1!BJ85</f>
        <v>16</v>
      </c>
      <c r="K92" s="18">
        <f>IF(H92&lt;=10,H92+TRUNC((IF(J92&gt;15,(I92+1)/12,I92/12)),3),(IF(AND((H92&gt;10),(H92&lt;=20)),10+(H92-10)*1.5+TRUNC((1.5*(IF(J92&gt;15,(I92+1)/12,I92/12))),3),25+(H92-20)*2+TRUNC((2*(IF(J92&gt;15,(I92+1)/12,I92/12))),3))))</f>
        <v>16.875</v>
      </c>
      <c r="L92" s="18">
        <f>IF(Φύλλο1!AH85=0,0,IF(Φύλλο1!AH85=1,4,IF(Φύλλο1!AH85=2,4,IF(Φύλλο1!AH85=3,4,IF(Φύλλο1!AH85=4,12,IF(Φύλλο1!AH85=5,6,"error"))))))</f>
        <v>4</v>
      </c>
      <c r="M92" s="18">
        <f>IF(Φύλλο1!AI85=0,0,IF(Φύλλο1!AI85=1,5,IF(Φύλλο1!AI85=2,11,IF(Φύλλο1!AI85=3,19,IF(Φύλλο1!AI85=4,29,19+(Φύλλο1!AI85-3)*10)))))</f>
        <v>11</v>
      </c>
      <c r="N92" s="18">
        <f>IF(Φύλλο1!AK85 = 0,0,4)</f>
        <v>4</v>
      </c>
      <c r="O92" s="18" t="str">
        <f>IF(Φύλλο1!AK85=0,0,IF(Φύλλο1!AK85=1,"ΑΙΓΙΑΛΕΙΑΣ",IF(Φύλλο1!AK85=2,"ΔΥΤΙΚΗΣ ΑΧΑΪΑΣ",IF(Φύλλο1!AK85=3,"ΕΡΥΜΑΝΘΟΥ",IF(Φύλλο1!AK85=4,"ΚΑΛΑΒΡΥΤΩΝ",IF(Φύλλο1!AK85=5,"ΠΑΤΡΕΩN",error))))))</f>
        <v>ΑΙΓΙΑΛΕΙΑΣ</v>
      </c>
      <c r="P92" s="18">
        <f>IF(Φύλλο1!AL85 = 0,0,10)</f>
        <v>0</v>
      </c>
      <c r="Q92" s="18">
        <f>IF(Φύλλο1!AL85=0,0,IF(Φύλλο1!AL85=1,"ΑΙΓΙΑΛΕΙΑΣ",IF(Φύλλο1!AL85=2,"ΔΥΤΙΚΗΣ ΑΧΑΪΑΣ",IF(Φύλλο1!AL85=3,"ΕΡΥΜΑΝΘΟΥ",IF(Φύλλο1!AL85=4,"ΚΑΛΑΒΡΥΤΩΝ",IF(Φύλλο1!AL85=5,"ΠΑΤΡΕΩN",error))))))</f>
        <v>0</v>
      </c>
      <c r="R92" s="18">
        <f>IF(Φύλλο1!G85 = 1,3,0)</f>
        <v>0</v>
      </c>
      <c r="S92" s="18">
        <f>IF(Φύλλο1!H85 = 1,2,0)</f>
        <v>0</v>
      </c>
      <c r="T92" s="18">
        <f>IF(Φύλλο1!I85=0,0,IF(Φύλλο1!I85=1,"ΑΙΓΙΑΛΕΙΑΣ",IF(Φύλλο1!I85=2,"ΔΥΤΙΚΗΣ ΑΧΑΪΑΣ",IF(Φύλλο1!I85=3,"ΕΡΥΜΑΝΘΟΥ",IF(Φύλλο1!I85=4,"ΚΑΛΑΒΡΥΤΩΝ",IF(Φύλλο1!I85=5,"ΠΑΤΡΕΩN",error))))))</f>
        <v>0</v>
      </c>
      <c r="U92" s="18">
        <f>IF(Φύλλο1!B85=1,5,IF(Φύλλο1!B85=2,20,IF(Φύλλο1!B85=3,30,0)))</f>
        <v>0</v>
      </c>
      <c r="V92" s="18">
        <f>IF(Φύλλο1!C85=1,1,IF(Φύλλο1!C85=2,3,0))</f>
        <v>0</v>
      </c>
      <c r="W92" s="18">
        <f>IF(Φύλλο1!D85=0,0,IF(Φύλλο1!D85=1,"ΑΙΓΙΑΛΕΙΑΣ",IF(Φύλλο1!D85=2,"ΔΥΤΙΚΗΣ ΑΧΑΪΑΣ",IF(Φύλλο1!D85=3,"ΕΡΥΜΑΝΘΟΥ",IF(Φύλλο1!D85=4,"ΚΑΛΑΒΡΥΤΩΝ",IF(Φύλλο1!D85=5,"ΠΑΤΡΕΩN",error))))))</f>
        <v>0</v>
      </c>
      <c r="X92" s="18">
        <f>IF(Φύλλο1!E85=1,5,0)</f>
        <v>0</v>
      </c>
      <c r="Y92" s="18">
        <f>IF(Φύλλο1!F85=0,0,IF(Φύλλο1!F85=1,"ΑΙΓΙΑΛΕΙΑΣ",IF(Φύλλο1!F85=2,"ΔΥΤΙΚΗΣ ΑΧΑΪΑΣ",IF(Φύλλο1!F85=3,"ΕΡΥΜΑΝΘΟΥ",IF(Φύλλο1!F85=4,"ΚΑΛΑΒΡΥΤΩΝ",IF(Φύλλο1!F85=5,"ΠΑΤΡΕΩN",error))))))</f>
        <v>0</v>
      </c>
      <c r="Z92" s="19">
        <f>AL92+L92+M92+R92+U92</f>
        <v>31.875</v>
      </c>
      <c r="AA92" s="18">
        <f>Z92 + IF(O92="ΠΑΤΡΕΩN",4,0) + IF(Q92="ΠΑΤΡΕΩN",10,0) + IF(T92="ΠΑΤΡΕΩN",S92,0) + IF(W92="ΠΑΤΡΕΩN",V92,0) + IF(Y92="ΠΑΤΡΕΩN",X92,0)</f>
        <v>31.875</v>
      </c>
      <c r="AB92" s="18">
        <f>Z92 + IF(O92="ΑΙΓΙΑΛΕΙΑΣ",4,0) + IF(Q92="ΑΙΓΙΑΛΕΙΑΣ",10,0) + IF(T92="ΑΙΓΙΑΛΕΙΑΣ",S92,0) + IF(W92="ΑΙΓΙΑΛΕΙΑΣ",V92,0) + IF(Y92="ΑΙΓΙΑΛΕΙΑΣ",X92,0)</f>
        <v>35.875</v>
      </c>
      <c r="AC92" s="18">
        <f>Z92 + IF(O92="ΔΥΤΙΚΗΣ ΑΧΑΪΑΣ",4,0) + IF(Q92="ΔΥΤΙΚΗΣ ΑΧΑΪΑΣ",10,0) + IF(T92="ΔΥΤΙΚΗΣ ΑΧΑΪΑΣ",S92,0) + IF(W92="ΔΥΤΙΚΗΣ ΑΧΑΪΑΣ",V92,0) + IF(Y92="ΔΥΤΙΚΗΣ ΑΧΑΪΑΣ",X92,0)</f>
        <v>31.875</v>
      </c>
      <c r="AD92" s="18">
        <f>Z92 + IF(O92="ΕΡΥΜΑΝΘΟΥ",4,0) + IF(Q92="ΕΡΥΜΑΝΘΟΥ",10,0) + IF(T92="ΕΡΥΜΑΝΘΟΥ",S92,0) + IF(W92="ΕΡΥΜΑΝΘΟΥ",V92,0) + IF(Y92="ΕΡΥΜΑΝΘΟΥ",X92,0)</f>
        <v>31.875</v>
      </c>
      <c r="AE92" s="18">
        <f>Z92 + IF(O92="ΚΑΛΑΒΡΥΤΩΝ",4,0) + IF(Q92="ΚΑΛΑΒΡΥΤΩΝ",10,0) + IF(T92="ΚΑΛΑΒΡΥΤΩΝ",S92,0) + IF(W92="ΚΑΛΑΒΡΥΤΩΝ",V92,0) + IF(Y92="ΚΑΛΑΒΡΥΤΩΝ",X92,0)</f>
        <v>31.875</v>
      </c>
      <c r="AF92" s="18" t="str">
        <f>IF(Φύλλο1!AN85=1,"ΝΑΙ","ΌΧΙ")</f>
        <v>ΌΧΙ</v>
      </c>
      <c r="AG92" s="20" t="s">
        <v>1347</v>
      </c>
      <c r="AH92" s="25"/>
      <c r="AI92" s="27">
        <f>H92</f>
        <v>14</v>
      </c>
      <c r="AJ92" s="41">
        <f>IF(J92&gt;14,I92+1,I92)</f>
        <v>7</v>
      </c>
      <c r="AK92" s="41">
        <f>AI92+AJ92/12</f>
        <v>14.583333333333334</v>
      </c>
      <c r="AL92" s="41">
        <f>ROUNDUP((IF(AK92&gt;20,(AK92-20)*2+10+15,(IF(AK92&gt;10,(AK92-10)*1.5+10,AK92*1)))),3)</f>
        <v>16.875</v>
      </c>
      <c r="AM92" s="28"/>
      <c r="AN92" s="42" t="s">
        <v>1349</v>
      </c>
    </row>
    <row r="93" spans="1:40" s="12" customFormat="1">
      <c r="A93" s="39">
        <v>85</v>
      </c>
      <c r="B93" s="18" t="str">
        <f>Φύλλο1!BE144</f>
        <v>ΡΑΦΑΗΛ</v>
      </c>
      <c r="C93" s="18" t="str">
        <f>Φύλλο1!BD144</f>
        <v>ΓΕΩΡΓΙΑ</v>
      </c>
      <c r="D93" s="18" t="str">
        <f>Φύλλο1!BF144</f>
        <v>ΝΙΚΟΛΑΟΣ</v>
      </c>
      <c r="E93" s="18" t="s">
        <v>1275</v>
      </c>
      <c r="F93" s="18">
        <f>Φύλλο1!BC144</f>
        <v>620088</v>
      </c>
      <c r="G93" s="18" t="str">
        <f>Φύλλο1!BK144</f>
        <v>ΠΕ60</v>
      </c>
      <c r="H93" s="18">
        <f>Φύλλο1!BH144</f>
        <v>11</v>
      </c>
      <c r="I93" s="18">
        <f>Φύλλο1!BI144</f>
        <v>7</v>
      </c>
      <c r="J93" s="18">
        <f>Φύλλο1!BJ144</f>
        <v>25</v>
      </c>
      <c r="K93" s="18">
        <f>IF(H93&lt;=10,H93+TRUNC((IF(J93&gt;15,(I93+1)/12,I93/12)),3),(IF(AND((H93&gt;10),(H93&lt;=20)),10+(H93-10)*1.5+TRUNC((1.5*(IF(J93&gt;15,(I93+1)/12,I93/12))),3),25+(H93-20)*2+TRUNC((2*(IF(J93&gt;15,(I93+1)/12,I93/12))),3))))</f>
        <v>12.5</v>
      </c>
      <c r="L93" s="18">
        <f>IF(Φύλλο1!AH144=0,0,IF(Φύλλο1!AH144=1,4,IF(Φύλλο1!AH144=2,4,IF(Φύλλο1!AH144=3,4,IF(Φύλλο1!AH144=4,12,IF(Φύλλο1!AH144=5,6,"error"))))))</f>
        <v>4</v>
      </c>
      <c r="M93" s="18">
        <f>IF(Φύλλο1!AI144=0,0,IF(Φύλλο1!AI144=1,5,IF(Φύλλο1!AI144=2,11,IF(Φύλλο1!AI144=3,19,IF(Φύλλο1!AI144=4,29,19+(Φύλλο1!AI144-3)*10)))))</f>
        <v>11</v>
      </c>
      <c r="N93" s="18">
        <f>IF(Φύλλο1!AK144 = 0,0,4)</f>
        <v>4</v>
      </c>
      <c r="O93" s="18" t="str">
        <f>IF(Φύλλο1!AK144=0,0,IF(Φύλλο1!AK144=1,"ΑΙΓΙΑΛΕΙΑΣ",IF(Φύλλο1!AK144=2,"ΔΥΤΙΚΗΣ ΑΧΑΪΑΣ",IF(Φύλλο1!AK144=3,"ΕΡΥΜΑΝΘΟΥ",IF(Φύλλο1!AK144=4,"ΚΑΛΑΒΡΥΤΩΝ",IF(Φύλλο1!AK144=5,"ΠΑΤΡΕΩN",error))))))</f>
        <v>ΠΑΤΡΕΩN</v>
      </c>
      <c r="P93" s="18">
        <f>IF(Φύλλο1!AL144 = 0,0,10)</f>
        <v>0</v>
      </c>
      <c r="Q93" s="18">
        <f>IF(Φύλλο1!AL144=0,0,IF(Φύλλο1!AL144=1,"ΑΙΓΙΑΛΕΙΑΣ",IF(Φύλλο1!AL144=2,"ΔΥΤΙΚΗΣ ΑΧΑΪΑΣ",IF(Φύλλο1!AL144=3,"ΕΡΥΜΑΝΘΟΥ",IF(Φύλλο1!AL144=4,"ΚΑΛΑΒΡΥΤΩΝ",IF(Φύλλο1!AL144=5,"ΠΑΤΡΕΩN",error))))))</f>
        <v>0</v>
      </c>
      <c r="R93" s="18">
        <f>IF(Φύλλο1!G144 = 1,3,0)</f>
        <v>0</v>
      </c>
      <c r="S93" s="18">
        <f>IF(Φύλλο1!H144 = 1,2,0)</f>
        <v>0</v>
      </c>
      <c r="T93" s="18">
        <f>IF(Φύλλο1!I144=0,0,IF(Φύλλο1!I144=1,"ΑΙΓΙΑΛΕΙΑΣ",IF(Φύλλο1!I144=2,"ΔΥΤΙΚΗΣ ΑΧΑΪΑΣ",IF(Φύλλο1!I144=3,"ΕΡΥΜΑΝΘΟΥ",IF(Φύλλο1!I144=4,"ΚΑΛΑΒΡΥΤΩΝ",IF(Φύλλο1!I144=5,"ΠΑΤΡΕΩN",error))))))</f>
        <v>0</v>
      </c>
      <c r="U93" s="18">
        <f>IF(Φύλλο1!B144=1,5,IF(Φύλλο1!B144=2,20,IF(Φύλλο1!B144=3,30,0)))</f>
        <v>0</v>
      </c>
      <c r="V93" s="18">
        <f>IF(Φύλλο1!C144=1,1,IF(Φύλλο1!C144=2,3,0))</f>
        <v>0</v>
      </c>
      <c r="W93" s="18">
        <f>IF(Φύλλο1!D144=0,0,IF(Φύλλο1!D144=1,"ΑΙΓΙΑΛΕΙΑΣ",IF(Φύλλο1!D144=2,"ΔΥΤΙΚΗΣ ΑΧΑΪΑΣ",IF(Φύλλο1!D144=3,"ΕΡΥΜΑΝΘΟΥ",IF(Φύλλο1!D144=4,"ΚΑΛΑΒΡΥΤΩΝ",IF(Φύλλο1!D144=5,"ΠΑΤΡΕΩN",error))))))</f>
        <v>0</v>
      </c>
      <c r="X93" s="18">
        <f>IF(Φύλλο1!E144=1,5,0)</f>
        <v>0</v>
      </c>
      <c r="Y93" s="18">
        <f>IF(Φύλλο1!F144=0,0,IF(Φύλλο1!F144=1,"ΑΙΓΙΑΛΕΙΑΣ",IF(Φύλλο1!F144=2,"ΔΥΤΙΚΗΣ ΑΧΑΪΑΣ",IF(Φύλλο1!F144=3,"ΕΡΥΜΑΝΘΟΥ",IF(Φύλλο1!F144=4,"ΚΑΛΑΒΡΥΤΩΝ",IF(Φύλλο1!F144=5,"ΠΑΤΡΕΩN",error))))))</f>
        <v>0</v>
      </c>
      <c r="Z93" s="19">
        <f>AL93+L93+M93+R93+U93</f>
        <v>27.5</v>
      </c>
      <c r="AA93" s="18">
        <f>Z93 + IF(O93="ΠΑΤΡΕΩN",4,0) + IF(Q93="ΠΑΤΡΕΩN",10,0) + IF(T93="ΠΑΤΡΕΩN",S93,0) + IF(W93="ΠΑΤΡΕΩN",V93,0) + IF(Y93="ΠΑΤΡΕΩN",X93,0)</f>
        <v>31.5</v>
      </c>
      <c r="AB93" s="18">
        <f>Z93 + IF(O93="ΑΙΓΙΑΛΕΙΑΣ",4,0) + IF(Q93="ΑΙΓΙΑΛΕΙΑΣ",10,0) + IF(T93="ΑΙΓΙΑΛΕΙΑΣ",S93,0) + IF(W93="ΑΙΓΙΑΛΕΙΑΣ",V93,0) + IF(Y93="ΑΙΓΙΑΛΕΙΑΣ",X93,0)</f>
        <v>27.5</v>
      </c>
      <c r="AC93" s="18">
        <f>Z93 + IF(O93="ΔΥΤΙΚΗΣ ΑΧΑΪΑΣ",4,0) + IF(Q93="ΔΥΤΙΚΗΣ ΑΧΑΪΑΣ",10,0) + IF(T93="ΔΥΤΙΚΗΣ ΑΧΑΪΑΣ",S93,0) + IF(W93="ΔΥΤΙΚΗΣ ΑΧΑΪΑΣ",V93,0) + IF(Y93="ΔΥΤΙΚΗΣ ΑΧΑΪΑΣ",X93,0)</f>
        <v>27.5</v>
      </c>
      <c r="AD93" s="18">
        <f>Z93 + IF(O93="ΕΡΥΜΑΝΘΟΥ",4,0) + IF(Q93="ΕΡΥΜΑΝΘΟΥ",10,0) + IF(T93="ΕΡΥΜΑΝΘΟΥ",S93,0) + IF(W93="ΕΡΥΜΑΝΘΟΥ",V93,0) + IF(Y93="ΕΡΥΜΑΝΘΟΥ",X93,0)</f>
        <v>27.5</v>
      </c>
      <c r="AE93" s="18">
        <f>Z93 + IF(O93="ΚΑΛΑΒΡΥΤΩΝ",4,0) + IF(Q93="ΚΑΛΑΒΡΥΤΩΝ",10,0) + IF(T93="ΚΑΛΑΒΡΥΤΩΝ",S93,0) + IF(W93="ΚΑΛΑΒΡΥΤΩΝ",V93,0) + IF(Y93="ΚΑΛΑΒΡΥΤΩΝ",X93,0)</f>
        <v>27.5</v>
      </c>
      <c r="AF93" s="18" t="str">
        <f>IF(Φύλλο1!AN144=1,"ΝΑΙ","ΌΧΙ")</f>
        <v>ΌΧΙ</v>
      </c>
      <c r="AG93" s="40" t="s">
        <v>1328</v>
      </c>
      <c r="AH93" s="43"/>
      <c r="AI93" s="27">
        <f>H93</f>
        <v>11</v>
      </c>
      <c r="AJ93" s="41">
        <f>IF(J93&gt;14,I93+1,I93)</f>
        <v>8</v>
      </c>
      <c r="AK93" s="41">
        <f>AI93+AJ93/12</f>
        <v>11.666666666666666</v>
      </c>
      <c r="AL93" s="41">
        <f>ROUNDUP((IF(AK93&gt;20,(AK93-20)*2+10+15,(IF(AK93&gt;10,(AK93-10)*1.5+10,AK93*1)))),3)</f>
        <v>12.5</v>
      </c>
      <c r="AM93" s="28"/>
      <c r="AN93" s="42" t="s">
        <v>1349</v>
      </c>
    </row>
    <row r="94" spans="1:40" s="12" customFormat="1">
      <c r="A94" s="39">
        <v>86</v>
      </c>
      <c r="B94" s="18" t="str">
        <f>Φύλλο1!BE317</f>
        <v>ΓΕΩΡΓΟΓΙΑΝΝΗ</v>
      </c>
      <c r="C94" s="18" t="str">
        <f>Φύλλο1!BD317</f>
        <v>ΓΛΥΚΕΡΙΑ</v>
      </c>
      <c r="D94" s="18" t="str">
        <f>Φύλλο1!BF317</f>
        <v>ΣΩΤΗΡ</v>
      </c>
      <c r="E94" s="18" t="str">
        <f>Φύλλο1!BG317</f>
        <v>ΣΤΗ ΔΙΑΘΕΣΗ ΤΟΥ ΠΥΣΠΕ</v>
      </c>
      <c r="F94" s="18">
        <f>Φύλλο1!BC317</f>
        <v>622544</v>
      </c>
      <c r="G94" s="18" t="str">
        <f>Φύλλο1!BK317</f>
        <v>ΠΕ60</v>
      </c>
      <c r="H94" s="18">
        <f>Φύλλο1!BH317</f>
        <v>11</v>
      </c>
      <c r="I94" s="18">
        <f>Φύλλο1!BI317</f>
        <v>6</v>
      </c>
      <c r="J94" s="18">
        <f>Φύλλο1!BJ317</f>
        <v>22</v>
      </c>
      <c r="K94" s="18">
        <f>IF(H94&lt;=10,H94+TRUNC((IF(J94&gt;15,(I94+1)/12,I94/12)),3),(IF(AND((H94&gt;10),(H94&lt;=20)),10+(H94-10)*1.5+TRUNC((1.5*(IF(J94&gt;15,(I94+1)/12,I94/12))),3),25+(H94-20)*2+TRUNC((2*(IF(J94&gt;15,(I94+1)/12,I94/12))),3))))</f>
        <v>12.375</v>
      </c>
      <c r="L94" s="18">
        <f>IF(Φύλλο1!AH317=0,0,IF(Φύλλο1!AH317=1,4,IF(Φύλλο1!AH317=2,4,IF(Φύλλο1!AH317=3,4,IF(Φύλλο1!AH317=4,12,IF(Φύλλο1!AH317=5,6,"error"))))))</f>
        <v>4</v>
      </c>
      <c r="M94" s="18">
        <f>IF(Φύλλο1!AI317=0,0,IF(Φύλλο1!AI317=1,5,IF(Φύλλο1!AI317=2,11,IF(Φύλλο1!AI317=3,19,IF(Φύλλο1!AI317=4,29,19+(Φύλλο1!AI317-3)*10)))))</f>
        <v>11</v>
      </c>
      <c r="N94" s="18">
        <f>IF(Φύλλο1!AK317 = 0,0,4)</f>
        <v>4</v>
      </c>
      <c r="O94" s="18" t="str">
        <f>IF(Φύλλο1!AK317=0,0,IF(Φύλλο1!AK317=1,"ΑΙΓΙΑΛΕΙΑΣ",IF(Φύλλο1!AK317=2,"ΔΥΤΙΚΗΣ ΑΧΑΪΑΣ",IF(Φύλλο1!AK317=3,"ΕΡΥΜΑΝΘΟΥ",IF(Φύλλο1!AK317=4,"ΚΑΛΑΒΡΥΤΩΝ",IF(Φύλλο1!AK317=5,"ΠΑΤΡΕΩN",error))))))</f>
        <v>ΠΑΤΡΕΩN</v>
      </c>
      <c r="P94" s="18">
        <f>IF(Φύλλο1!AL317 = 0,0,10)</f>
        <v>0</v>
      </c>
      <c r="Q94" s="18">
        <f>IF(Φύλλο1!AL317=0,0,IF(Φύλλο1!AL317=1,"ΑΙΓΙΑΛΕΙΑΣ",IF(Φύλλο1!AL317=2,"ΔΥΤΙΚΗΣ ΑΧΑΪΑΣ",IF(Φύλλο1!AL317=3,"ΕΡΥΜΑΝΘΟΥ",IF(Φύλλο1!AL317=4,"ΚΑΛΑΒΡΥΤΩΝ",IF(Φύλλο1!AL317=5,"ΠΑΤΡΕΩN",error))))))</f>
        <v>0</v>
      </c>
      <c r="R94" s="18">
        <f>IF(Φύλλο1!G317 = 1,3,0)</f>
        <v>0</v>
      </c>
      <c r="S94" s="18">
        <f>IF(Φύλλο1!H317 = 1,2,0)</f>
        <v>0</v>
      </c>
      <c r="T94" s="18">
        <f>IF(Φύλλο1!I317=0,0,IF(Φύλλο1!I317=1,"ΑΙΓΙΑΛΕΙΑΣ",IF(Φύλλο1!I317=2,"ΔΥΤΙΚΗΣ ΑΧΑΪΑΣ",IF(Φύλλο1!I317=3,"ΕΡΥΜΑΝΘΟΥ",IF(Φύλλο1!I317=4,"ΚΑΛΑΒΡΥΤΩΝ",IF(Φύλλο1!I317=5,"ΠΑΤΡΕΩN",error))))))</f>
        <v>0</v>
      </c>
      <c r="U94" s="18">
        <f>IF(Φύλλο1!B317=1,5,IF(Φύλλο1!B317=2,20,IF(Φύλλο1!B317=3,30,0)))</f>
        <v>0</v>
      </c>
      <c r="V94" s="18">
        <f>IF(Φύλλο1!C317=1,1,IF(Φύλλο1!C317=2,3,0))</f>
        <v>0</v>
      </c>
      <c r="W94" s="18">
        <f>IF(Φύλλο1!D317=0,0,IF(Φύλλο1!D317=1,"ΑΙΓΙΑΛΕΙΑΣ",IF(Φύλλο1!D317=2,"ΔΥΤΙΚΗΣ ΑΧΑΪΑΣ",IF(Φύλλο1!D317=3,"ΕΡΥΜΑΝΘΟΥ",IF(Φύλλο1!D317=4,"ΚΑΛΑΒΡΥΤΩΝ",IF(Φύλλο1!D317=5,"ΠΑΤΡΕΩN",error))))))</f>
        <v>0</v>
      </c>
      <c r="X94" s="18">
        <f>IF(Φύλλο1!E317=1,5,0)</f>
        <v>0</v>
      </c>
      <c r="Y94" s="18">
        <f>IF(Φύλλο1!F317=0,0,IF(Φύλλο1!F317=1,"ΑΙΓΙΑΛΕΙΑΣ",IF(Φύλλο1!F317=2,"ΔΥΤΙΚΗΣ ΑΧΑΪΑΣ",IF(Φύλλο1!F317=3,"ΕΡΥΜΑΝΘΟΥ",IF(Φύλλο1!F317=4,"ΚΑΛΑΒΡΥΤΩΝ",IF(Φύλλο1!F317=5,"ΠΑΤΡΕΩN",error))))))</f>
        <v>0</v>
      </c>
      <c r="Z94" s="19">
        <f>AL94+L94+M94+R94+U94</f>
        <v>27.375</v>
      </c>
      <c r="AA94" s="18">
        <f>Z94 + IF(O94="ΠΑΤΡΕΩN",4,0) + IF(Q94="ΠΑΤΡΕΩN",10,0) + IF(T94="ΠΑΤΡΕΩN",S94,0) + IF(W94="ΠΑΤΡΕΩN",V94,0) + IF(Y94="ΠΑΤΡΕΩN",X94,0)</f>
        <v>31.375</v>
      </c>
      <c r="AB94" s="18">
        <f>Z94 + IF(O94="ΑΙΓΙΑΛΕΙΑΣ",4,0) + IF(Q94="ΑΙΓΙΑΛΕΙΑΣ",10,0) + IF(T94="ΑΙΓΙΑΛΕΙΑΣ",S94,0) + IF(W94="ΑΙΓΙΑΛΕΙΑΣ",V94,0) + IF(Y94="ΑΙΓΙΑΛΕΙΑΣ",X94,0)</f>
        <v>27.375</v>
      </c>
      <c r="AC94" s="18">
        <f>Z94 + IF(O94="ΔΥΤΙΚΗΣ ΑΧΑΪΑΣ",4,0) + IF(Q94="ΔΥΤΙΚΗΣ ΑΧΑΪΑΣ",10,0) + IF(T94="ΔΥΤΙΚΗΣ ΑΧΑΪΑΣ",S94,0) + IF(W94="ΔΥΤΙΚΗΣ ΑΧΑΪΑΣ",V94,0) + IF(Y94="ΔΥΤΙΚΗΣ ΑΧΑΪΑΣ",X94,0)</f>
        <v>27.375</v>
      </c>
      <c r="AD94" s="18">
        <f>Z94 + IF(O94="ΕΡΥΜΑΝΘΟΥ",4,0) + IF(Q94="ΕΡΥΜΑΝΘΟΥ",10,0) + IF(T94="ΕΡΥΜΑΝΘΟΥ",S94,0) + IF(W94="ΕΡΥΜΑΝΘΟΥ",V94,0) + IF(Y94="ΕΡΥΜΑΝΘΟΥ",X94,0)</f>
        <v>27.375</v>
      </c>
      <c r="AE94" s="18">
        <f>Z94 + IF(O94="ΚΑΛΑΒΡΥΤΩΝ",4,0) + IF(Q94="ΚΑΛΑΒΡΥΤΩΝ",10,0) + IF(T94="ΚΑΛΑΒΡΥΤΩΝ",S94,0) + IF(W94="ΚΑΛΑΒΡΥΤΩΝ",V94,0) + IF(Y94="ΚΑΛΑΒΡΥΤΩΝ",X94,0)</f>
        <v>27.375</v>
      </c>
      <c r="AF94" s="18" t="str">
        <f>IF(Φύλλο1!AN317=1,"ΝΑΙ","ΌΧΙ")</f>
        <v>ΌΧΙ</v>
      </c>
      <c r="AG94" s="40" t="s">
        <v>1329</v>
      </c>
      <c r="AH94" s="43"/>
      <c r="AI94" s="27">
        <f>H94</f>
        <v>11</v>
      </c>
      <c r="AJ94" s="41">
        <f>IF(J94&gt;14,I94+1,I94)</f>
        <v>7</v>
      </c>
      <c r="AK94" s="41">
        <f>AI94+AJ94/12</f>
        <v>11.583333333333334</v>
      </c>
      <c r="AL94" s="41">
        <f>ROUNDUP((IF(AK94&gt;20,(AK94-20)*2+10+15,(IF(AK94&gt;10,(AK94-10)*1.5+10,AK94*1)))),3)</f>
        <v>12.375</v>
      </c>
      <c r="AM94" s="28"/>
      <c r="AN94" s="42" t="s">
        <v>1349</v>
      </c>
    </row>
    <row r="95" spans="1:40" s="12" customFormat="1">
      <c r="A95" s="39">
        <v>92</v>
      </c>
      <c r="B95" s="18" t="str">
        <f>Φύλλο1!BE171</f>
        <v>ΓΙΑΝΝΕΛΟΥ</v>
      </c>
      <c r="C95" s="18" t="str">
        <f>Φύλλο1!BD171</f>
        <v>ΚΩΝΣΤΑΝΤΙΝΑ</v>
      </c>
      <c r="D95" s="18" t="str">
        <f>Φύλλο1!BF171</f>
        <v>ΔΗΜΗΤΡΙΟΣ</v>
      </c>
      <c r="E95" s="18" t="str">
        <f>Φύλλο1!BG171</f>
        <v>ΝΗΠΙΑΓΩΓΕΙΟ ΛΑΚΚΟΠΕΤΡΑΣ</v>
      </c>
      <c r="F95" s="18">
        <f>Φύλλο1!BC171</f>
        <v>611449</v>
      </c>
      <c r="G95" s="18" t="str">
        <f>Φύλλο1!BK171</f>
        <v>ΠΕ60</v>
      </c>
      <c r="H95" s="18">
        <f>Φύλλο1!BH171</f>
        <v>15</v>
      </c>
      <c r="I95" s="18">
        <f>Φύλλο1!BI171</f>
        <v>3</v>
      </c>
      <c r="J95" s="18">
        <f>Φύλλο1!BJ171</f>
        <v>0</v>
      </c>
      <c r="K95" s="18">
        <f>IF(H95&lt;=10,H95+TRUNC((IF(J95&gt;15,(I95+1)/12,I95/12)),3),(IF(AND((H95&gt;10),(H95&lt;=20)),10+(H95-10)*1.5+TRUNC((1.5*(IF(J95&gt;15,(I95+1)/12,I95/12))),3),25+(H95-20)*2+TRUNC((2*(IF(J95&gt;15,(I95+1)/12,I95/12))),3))))</f>
        <v>17.875</v>
      </c>
      <c r="L95" s="18">
        <f>IF(Φύλλο1!AH171=0,0,IF(Φύλλο1!AH171=1,4,IF(Φύλλο1!AH171=2,4,IF(Φύλλο1!AH171=3,4,IF(Φύλλο1!AH171=4,12,IF(Φύλλο1!AH171=5,6,"error"))))))</f>
        <v>4</v>
      </c>
      <c r="M95" s="18">
        <f>IF(Φύλλο1!AI171=0,0,IF(Φύλλο1!AI171=1,5,IF(Φύλλο1!AI171=2,11,IF(Φύλλο1!AI171=3,19,IF(Φύλλο1!AI171=4,29,19+(Φύλλο1!AI171-3)*10)))))</f>
        <v>5</v>
      </c>
      <c r="N95" s="18">
        <f>IF(Φύλλο1!AK171 = 0,0,4)</f>
        <v>4</v>
      </c>
      <c r="O95" s="18" t="str">
        <f>IF(Φύλλο1!AK171=0,0,IF(Φύλλο1!AK171=1,"ΑΙΓΙΑΛΕΙΑΣ",IF(Φύλλο1!AK171=2,"ΔΥΤΙΚΗΣ ΑΧΑΪΑΣ",IF(Φύλλο1!AK171=3,"ΕΡΥΜΑΝΘΟΥ",IF(Φύλλο1!AK171=4,"ΚΑΛΑΒΡΥΤΩΝ",IF(Φύλλο1!AK171=5,"ΠΑΤΡΕΩN",error))))))</f>
        <v>ΠΑΤΡΕΩN</v>
      </c>
      <c r="P95" s="18">
        <f>IF(Φύλλο1!AL171 = 0,0,10)</f>
        <v>0</v>
      </c>
      <c r="Q95" s="18">
        <f>IF(Φύλλο1!AL171=0,0,IF(Φύλλο1!AL171=1,"ΑΙΓΙΑΛΕΙΑΣ",IF(Φύλλο1!AL171=2,"ΔΥΤΙΚΗΣ ΑΧΑΪΑΣ",IF(Φύλλο1!AL171=3,"ΕΡΥΜΑΝΘΟΥ",IF(Φύλλο1!AL171=4,"ΚΑΛΑΒΡΥΤΩΝ",IF(Φύλλο1!AL171=5,"ΠΑΤΡΕΩN",error))))))</f>
        <v>0</v>
      </c>
      <c r="R95" s="18">
        <f>IF(Φύλλο1!G171 = 1,3,0)</f>
        <v>0</v>
      </c>
      <c r="S95" s="18">
        <f>IF(Φύλλο1!H171 = 1,2,0)</f>
        <v>0</v>
      </c>
      <c r="T95" s="18">
        <f>IF(Φύλλο1!I171=0,0,IF(Φύλλο1!I171=1,"ΑΙΓΙΑΛΕΙΑΣ",IF(Φύλλο1!I171=2,"ΔΥΤΙΚΗΣ ΑΧΑΪΑΣ",IF(Φύλλο1!I171=3,"ΕΡΥΜΑΝΘΟΥ",IF(Φύλλο1!I171=4,"ΚΑΛΑΒΡΥΤΩΝ",IF(Φύλλο1!I171=5,"ΠΑΤΡΕΩN",error))))))</f>
        <v>0</v>
      </c>
      <c r="U95" s="18">
        <f>IF(Φύλλο1!B171=1,5,IF(Φύλλο1!B171=2,20,IF(Φύλλο1!B171=3,30,0)))</f>
        <v>0</v>
      </c>
      <c r="V95" s="18">
        <f>IF(Φύλλο1!C171=1,1,IF(Φύλλο1!C171=2,3,0))</f>
        <v>0</v>
      </c>
      <c r="W95" s="18">
        <f>IF(Φύλλο1!D171=0,0,IF(Φύλλο1!D171=1,"ΑΙΓΙΑΛΕΙΑΣ",IF(Φύλλο1!D171=2,"ΔΥΤΙΚΗΣ ΑΧΑΪΑΣ",IF(Φύλλο1!D171=3,"ΕΡΥΜΑΝΘΟΥ",IF(Φύλλο1!D171=4,"ΚΑΛΑΒΡΥΤΩΝ",IF(Φύλλο1!D171=5,"ΠΑΤΡΕΩN",error))))))</f>
        <v>0</v>
      </c>
      <c r="X95" s="18">
        <f>IF(Φύλλο1!E171=1,5,0)</f>
        <v>0</v>
      </c>
      <c r="Y95" s="18">
        <f>IF(Φύλλο1!F171=0,0,IF(Φύλλο1!F171=1,"ΑΙΓΙΑΛΕΙΑΣ",IF(Φύλλο1!F171=2,"ΔΥΤΙΚΗΣ ΑΧΑΪΑΣ",IF(Φύλλο1!F171=3,"ΕΡΥΜΑΝΘΟΥ",IF(Φύλλο1!F171=4,"ΚΑΛΑΒΡΥΤΩΝ",IF(Φύλλο1!F171=5,"ΠΑΤΡΕΩN",error))))))</f>
        <v>0</v>
      </c>
      <c r="Z95" s="19">
        <f>AL95+L95+M95+R95+U95</f>
        <v>26.875</v>
      </c>
      <c r="AA95" s="18">
        <f>Z95 + IF(O95="ΠΑΤΡΕΩN",4,0) + IF(Q95="ΠΑΤΡΕΩN",10,0) + IF(T95="ΠΑΤΡΕΩN",S95,0) + IF(W95="ΠΑΤΡΕΩN",V95,0) + IF(Y95="ΠΑΤΡΕΩN",X95,0)</f>
        <v>30.875</v>
      </c>
      <c r="AB95" s="18">
        <f>Z95 + IF(O95="ΑΙΓΙΑΛΕΙΑΣ",4,0) + IF(Q95="ΑΙΓΙΑΛΕΙΑΣ",10,0) + IF(T95="ΑΙΓΙΑΛΕΙΑΣ",S95,0) + IF(W95="ΑΙΓΙΑΛΕΙΑΣ",V95,0) + IF(Y95="ΑΙΓΙΑΛΕΙΑΣ",X95,0)</f>
        <v>26.875</v>
      </c>
      <c r="AC95" s="18">
        <f>Z95 + IF(O95="ΔΥΤΙΚΗΣ ΑΧΑΪΑΣ",4,0) + IF(Q95="ΔΥΤΙΚΗΣ ΑΧΑΪΑΣ",10,0) + IF(T95="ΔΥΤΙΚΗΣ ΑΧΑΪΑΣ",S95,0) + IF(W95="ΔΥΤΙΚΗΣ ΑΧΑΪΑΣ",V95,0) + IF(Y95="ΔΥΤΙΚΗΣ ΑΧΑΪΑΣ",X95,0)</f>
        <v>26.875</v>
      </c>
      <c r="AD95" s="18">
        <f>Z95 + IF(O95="ΕΡΥΜΑΝΘΟΥ",4,0) + IF(Q95="ΕΡΥΜΑΝΘΟΥ",10,0) + IF(T95="ΕΡΥΜΑΝΘΟΥ",S95,0) + IF(W95="ΕΡΥΜΑΝΘΟΥ",V95,0) + IF(Y95="ΕΡΥΜΑΝΘΟΥ",X95,0)</f>
        <v>26.875</v>
      </c>
      <c r="AE95" s="18">
        <f>Z95 + IF(O95="ΚΑΛΑΒΡΥΤΩΝ",4,0) + IF(Q95="ΚΑΛΑΒΡΥΤΩΝ",10,0) + IF(T95="ΚΑΛΑΒΡΥΤΩΝ",S95,0) + IF(W95="ΚΑΛΑΒΡΥΤΩΝ",V95,0) + IF(Y95="ΚΑΛΑΒΡΥΤΩΝ",X95,0)</f>
        <v>26.875</v>
      </c>
      <c r="AF95" s="18" t="str">
        <f>IF(Φύλλο1!AN171=1,"ΝΑΙ","ΌΧΙ")</f>
        <v>ΌΧΙ</v>
      </c>
      <c r="AG95" s="40" t="s">
        <v>1331</v>
      </c>
      <c r="AH95" s="43"/>
      <c r="AI95" s="27">
        <f>H95</f>
        <v>15</v>
      </c>
      <c r="AJ95" s="41">
        <f>IF(J95&gt;14,I95+1,I95)</f>
        <v>3</v>
      </c>
      <c r="AK95" s="41">
        <f>AI95+AJ95/12</f>
        <v>15.25</v>
      </c>
      <c r="AL95" s="41">
        <f>ROUNDUP((IF(AK95&gt;20,(AK95-20)*2+10+15,(IF(AK95&gt;10,(AK95-10)*1.5+10,AK95*1)))),3)</f>
        <v>17.875</v>
      </c>
      <c r="AM95" s="28"/>
      <c r="AN95" s="42" t="s">
        <v>1349</v>
      </c>
    </row>
    <row r="96" spans="1:40" s="12" customFormat="1">
      <c r="A96" s="39">
        <v>68</v>
      </c>
      <c r="B96" s="18" t="str">
        <f>Φύλλο1!BE305</f>
        <v>ΑΡΣΕΝΗ</v>
      </c>
      <c r="C96" s="18" t="str">
        <f>Φύλλο1!BD305</f>
        <v>ΑΙΚΑΤΕΡΙΝΗ</v>
      </c>
      <c r="D96" s="18" t="str">
        <f>Φύλλο1!BF305</f>
        <v>ΣΤΥΛΙΑΝΟΣ</v>
      </c>
      <c r="E96" s="18" t="str">
        <f>Φύλλο1!BG305</f>
        <v>ΣΤΗ ΔΙΑΘΕΣΗ ΤΟΥ ΠΥΣΠΕ</v>
      </c>
      <c r="F96" s="18">
        <f>Φύλλο1!BC305</f>
        <v>612697</v>
      </c>
      <c r="G96" s="18" t="str">
        <f>Φύλλο1!BK305</f>
        <v>ΠΕ60</v>
      </c>
      <c r="H96" s="18">
        <f>Φύλλο1!BH305</f>
        <v>13</v>
      </c>
      <c r="I96" s="18">
        <f>Φύλλο1!BI305</f>
        <v>8</v>
      </c>
      <c r="J96" s="18">
        <f>Φύλλο1!BJ305</f>
        <v>15</v>
      </c>
      <c r="K96" s="18">
        <f>IF(H96&lt;=10,H96+TRUNC((IF(J96&gt;15,(I96+1)/12,I96/12)),3),(IF(AND((H96&gt;10),(H96&lt;=20)),10+(H96-10)*1.5+TRUNC((1.5*(IF(J96&gt;15,(I96+1)/12,I96/12))),3),25+(H96-20)*2+TRUNC((2*(IF(J96&gt;15,(I96+1)/12,I96/12))),3))))</f>
        <v>15.5</v>
      </c>
      <c r="L96" s="18">
        <f>IF(Φύλλο1!AH305=0,0,IF(Φύλλο1!AH305=1,4,IF(Φύλλο1!AH305=2,4,IF(Φύλλο1!AH305=3,4,IF(Φύλλο1!AH305=4,12,IF(Φύλλο1!AH305=5,6,"error"))))))</f>
        <v>4</v>
      </c>
      <c r="M96" s="18">
        <f>IF(Φύλλο1!AI305=0,0,IF(Φύλλο1!AI305=1,5,IF(Φύλλο1!AI305=2,11,IF(Φύλλο1!AI305=3,19,IF(Φύλλο1!AI305=4,29,19+(Φύλλο1!AI305-3)*10)))))</f>
        <v>11</v>
      </c>
      <c r="N96" s="18">
        <f>IF(Φύλλο1!AK305 = 0,0,4)</f>
        <v>4</v>
      </c>
      <c r="O96" s="18" t="str">
        <f>IF(Φύλλο1!AK305=0,0,IF(Φύλλο1!AK305=1,"ΑΙΓΙΑΛΕΙΑΣ",IF(Φύλλο1!AK305=2,"ΔΥΤΙΚΗΣ ΑΧΑΪΑΣ",IF(Φύλλο1!AK305=3,"ΕΡΥΜΑΝΘΟΥ",IF(Φύλλο1!AK305=4,"ΚΑΛΑΒΡΥΤΩΝ",IF(Φύλλο1!AK305=5,"ΠΑΤΡΕΩN",error))))))</f>
        <v>ΑΙΓΙΑΛΕΙΑΣ</v>
      </c>
      <c r="P96" s="18">
        <f>IF(Φύλλο1!AL305 = 0,0,10)</f>
        <v>10</v>
      </c>
      <c r="Q96" s="18" t="str">
        <f>IF(Φύλλο1!AL305=0,0,IF(Φύλλο1!AL305=1,"ΑΙΓΙΑΛΕΙΑΣ",IF(Φύλλο1!AL305=2,"ΔΥΤΙΚΗΣ ΑΧΑΪΑΣ",IF(Φύλλο1!AL305=3,"ΕΡΥΜΑΝΘΟΥ",IF(Φύλλο1!AL305=4,"ΚΑΛΑΒΡΥΤΩΝ",IF(Φύλλο1!AL305=5,"ΠΑΤΡΕΩN",error))))))</f>
        <v>ΑΙΓΙΑΛΕΙΑΣ</v>
      </c>
      <c r="R96" s="18">
        <f>IF(Φύλλο1!G305 = 1,3,0)</f>
        <v>0</v>
      </c>
      <c r="S96" s="18">
        <f>IF(Φύλλο1!H305 = 1,2,0)</f>
        <v>0</v>
      </c>
      <c r="T96" s="18">
        <f>IF(Φύλλο1!I305=0,0,IF(Φύλλο1!I305=1,"ΑΙΓΙΑΛΕΙΑΣ",IF(Φύλλο1!I305=2,"ΔΥΤΙΚΗΣ ΑΧΑΪΑΣ",IF(Φύλλο1!I305=3,"ΕΡΥΜΑΝΘΟΥ",IF(Φύλλο1!I305=4,"ΚΑΛΑΒΡΥΤΩΝ",IF(Φύλλο1!I305=5,"ΠΑΤΡΕΩN",error))))))</f>
        <v>0</v>
      </c>
      <c r="U96" s="18">
        <f>IF(Φύλλο1!B305=1,5,IF(Φύλλο1!B305=2,20,IF(Φύλλο1!B305=3,30,0)))</f>
        <v>0</v>
      </c>
      <c r="V96" s="18">
        <f>IF(Φύλλο1!C305=1,1,IF(Φύλλο1!C305=2,3,0))</f>
        <v>0</v>
      </c>
      <c r="W96" s="18">
        <f>IF(Φύλλο1!D305=0,0,IF(Φύλλο1!D305=1,"ΑΙΓΙΑΛΕΙΑΣ",IF(Φύλλο1!D305=2,"ΔΥΤΙΚΗΣ ΑΧΑΪΑΣ",IF(Φύλλο1!D305=3,"ΕΡΥΜΑΝΘΟΥ",IF(Φύλλο1!D305=4,"ΚΑΛΑΒΡΥΤΩΝ",IF(Φύλλο1!D305=5,"ΠΑΤΡΕΩN",error))))))</f>
        <v>0</v>
      </c>
      <c r="X96" s="18">
        <f>IF(Φύλλο1!E305=1,5,0)</f>
        <v>0</v>
      </c>
      <c r="Y96" s="18">
        <f>IF(Φύλλο1!F305=0,0,IF(Φύλλο1!F305=1,"ΑΙΓΙΑΛΕΙΑΣ",IF(Φύλλο1!F305=2,"ΔΥΤΙΚΗΣ ΑΧΑΪΑΣ",IF(Φύλλο1!F305=3,"ΕΡΥΜΑΝΘΟΥ",IF(Φύλλο1!F305=4,"ΚΑΛΑΒΡΥΤΩΝ",IF(Φύλλο1!F305=5,"ΠΑΤΡΕΩN",error))))))</f>
        <v>0</v>
      </c>
      <c r="Z96" s="19">
        <f>AL96+L96+M96+R96+U96</f>
        <v>30.625</v>
      </c>
      <c r="AA96" s="18">
        <f>Z96 + IF(O96="ΠΑΤΡΕΩN",4,0) + IF(Q96="ΠΑΤΡΕΩN",10,0) + IF(T96="ΠΑΤΡΕΩN",S96,0) + IF(W96="ΠΑΤΡΕΩN",V96,0) + IF(Y96="ΠΑΤΡΕΩN",X96,0)</f>
        <v>30.625</v>
      </c>
      <c r="AB96" s="18">
        <f>Z96 + IF(O96="ΑΙΓΙΑΛΕΙΑΣ",4,0) + IF(Q96="ΑΙΓΙΑΛΕΙΑΣ",10,0) + IF(T96="ΑΙΓΙΑΛΕΙΑΣ",S96,0) + IF(W96="ΑΙΓΙΑΛΕΙΑΣ",V96,0) + IF(Y96="ΑΙΓΙΑΛΕΙΑΣ",X96,0)</f>
        <v>44.625</v>
      </c>
      <c r="AC96" s="18">
        <f>Z96 + IF(O96="ΔΥΤΙΚΗΣ ΑΧΑΪΑΣ",4,0) + IF(Q96="ΔΥΤΙΚΗΣ ΑΧΑΪΑΣ",10,0) + IF(T96="ΔΥΤΙΚΗΣ ΑΧΑΪΑΣ",S96,0) + IF(W96="ΔΥΤΙΚΗΣ ΑΧΑΪΑΣ",V96,0) + IF(Y96="ΔΥΤΙΚΗΣ ΑΧΑΪΑΣ",X96,0)</f>
        <v>30.625</v>
      </c>
      <c r="AD96" s="18">
        <f>Z96 + IF(O96="ΕΡΥΜΑΝΘΟΥ",4,0) + IF(Q96="ΕΡΥΜΑΝΘΟΥ",10,0) + IF(T96="ΕΡΥΜΑΝΘΟΥ",S96,0) + IF(W96="ΕΡΥΜΑΝΘΟΥ",V96,0) + IF(Y96="ΕΡΥΜΑΝΘΟΥ",X96,0)</f>
        <v>30.625</v>
      </c>
      <c r="AE96" s="18">
        <f>Z96 + IF(O96="ΚΑΛΑΒΡΥΤΩΝ",4,0) + IF(Q96="ΚΑΛΑΒΡΥΤΩΝ",10,0) + IF(T96="ΚΑΛΑΒΡΥΤΩΝ",S96,0) + IF(W96="ΚΑΛΑΒΡΥΤΩΝ",V96,0) + IF(Y96="ΚΑΛΑΒΡΥΤΩΝ",X96,0)</f>
        <v>30.625</v>
      </c>
      <c r="AF96" s="18" t="str">
        <f>IF(Φύλλο1!AN305=1,"ΝΑΙ","ΌΧΙ")</f>
        <v>ΌΧΙ</v>
      </c>
      <c r="AG96" s="40" t="s">
        <v>1342</v>
      </c>
      <c r="AH96" s="43"/>
      <c r="AI96" s="27">
        <f>H96</f>
        <v>13</v>
      </c>
      <c r="AJ96" s="41">
        <f>IF(J96&gt;14,I96+1,I96)</f>
        <v>9</v>
      </c>
      <c r="AK96" s="41">
        <f>AI96+AJ96/12</f>
        <v>13.75</v>
      </c>
      <c r="AL96" s="41">
        <f>ROUNDUP((IF(AK96&gt;20,(AK96-20)*2+10+15,(IF(AK96&gt;10,(AK96-10)*1.5+10,AK96*1)))),3)</f>
        <v>15.625</v>
      </c>
      <c r="AM96" s="28"/>
      <c r="AN96" s="42" t="s">
        <v>1349</v>
      </c>
    </row>
    <row r="97" spans="1:44" s="12" customFormat="1">
      <c r="A97" s="39">
        <v>71</v>
      </c>
      <c r="B97" s="18" t="str">
        <f>Φύλλο1!BE369</f>
        <v>ΤΑΡΑΤΣΑ</v>
      </c>
      <c r="C97" s="18" t="str">
        <f>Φύλλο1!BD369</f>
        <v>ΕΙΡΗΝΗ</v>
      </c>
      <c r="D97" s="18" t="str">
        <f>Φύλλο1!BF369</f>
        <v>ΓΕΩΡΓΙΟΣ</v>
      </c>
      <c r="E97" s="18" t="str">
        <f>Φύλλο1!BG369</f>
        <v>ΝΗΠΙΑΓΩΓΕΙΟ ΝΙΚΟΛΕΪΚΩΝ</v>
      </c>
      <c r="F97" s="18">
        <f>Φύλλο1!BC369</f>
        <v>611739</v>
      </c>
      <c r="G97" s="18" t="str">
        <f>Φύλλο1!BK369</f>
        <v>ΠΕ60</v>
      </c>
      <c r="H97" s="18">
        <f>Φύλλο1!BH369</f>
        <v>13</v>
      </c>
      <c r="I97" s="18">
        <f>Φύλλο1!BI369</f>
        <v>9</v>
      </c>
      <c r="J97" s="18">
        <f>Φύλλο1!BJ369</f>
        <v>7</v>
      </c>
      <c r="K97" s="18">
        <f>IF(H97&lt;=10,H97+TRUNC((IF(J97&gt;15,(I97+1)/12,I97/12)),3),(IF(AND((H97&gt;10),(H97&lt;=20)),10+(H97-10)*1.5+TRUNC((1.5*(IF(J97&gt;15,(I97+1)/12,I97/12))),3),25+(H97-20)*2+TRUNC((2*(IF(J97&gt;15,(I97+1)/12,I97/12))),3))))</f>
        <v>15.625</v>
      </c>
      <c r="L97" s="18">
        <f>IF(Φύλλο1!AH369=0,0,IF(Φύλλο1!AH369=1,4,IF(Φύλλο1!AH369=2,4,IF(Φύλλο1!AH369=3,4,IF(Φύλλο1!AH369=4,12,IF(Φύλλο1!AH369=5,6,"error"))))))</f>
        <v>4</v>
      </c>
      <c r="M97" s="18">
        <f>IF(Φύλλο1!AI369=0,0,IF(Φύλλο1!AI369=1,5,IF(Φύλλο1!AI369=2,11,IF(Φύλλο1!AI369=3,19,IF(Φύλλο1!AI369=4,29,19+(Φύλλο1!AI369-3)*10)))))</f>
        <v>11</v>
      </c>
      <c r="N97" s="18">
        <f>IF(Φύλλο1!AK369 = 0,0,4)</f>
        <v>4</v>
      </c>
      <c r="O97" s="18" t="str">
        <f>IF(Φύλλο1!AK369=0,0,IF(Φύλλο1!AK369=1,"ΑΙΓΙΑΛΕΙΑΣ",IF(Φύλλο1!AK369=2,"ΔΥΤΙΚΗΣ ΑΧΑΪΑΣ",IF(Φύλλο1!AK369=3,"ΕΡΥΜΑΝΘΟΥ",IF(Φύλλο1!AK369=4,"ΚΑΛΑΒΡΥΤΩΝ",IF(Φύλλο1!AK369=5,"ΠΑΤΡΕΩN",error))))))</f>
        <v>ΑΙΓΙΑΛΕΙΑΣ</v>
      </c>
      <c r="P97" s="15">
        <v>0</v>
      </c>
      <c r="Q97" s="15">
        <v>0</v>
      </c>
      <c r="R97" s="18">
        <f>IF(Φύλλο1!G369 = 1,3,0)</f>
        <v>0</v>
      </c>
      <c r="S97" s="18">
        <f>IF(Φύλλο1!H369 = 1,2,0)</f>
        <v>0</v>
      </c>
      <c r="T97" s="18">
        <f>IF(Φύλλο1!I369=0,0,IF(Φύλλο1!I369=1,"ΑΙΓΙΑΛΕΙΑΣ",IF(Φύλλο1!I369=2,"ΔΥΤΙΚΗΣ ΑΧΑΪΑΣ",IF(Φύλλο1!I369=3,"ΕΡΥΜΑΝΘΟΥ",IF(Φύλλο1!I369=4,"ΚΑΛΑΒΡΥΤΩΝ",IF(Φύλλο1!I369=5,"ΠΑΤΡΕΩN",error))))))</f>
        <v>0</v>
      </c>
      <c r="U97" s="18">
        <f>IF(Φύλλο1!B369=1,5,IF(Φύλλο1!B369=2,20,IF(Φύλλο1!B369=3,30,0)))</f>
        <v>0</v>
      </c>
      <c r="V97" s="18">
        <f>IF(Φύλλο1!C369=1,1,IF(Φύλλο1!C369=2,3,0))</f>
        <v>0</v>
      </c>
      <c r="W97" s="18">
        <f>IF(Φύλλο1!D369=0,0,IF(Φύλλο1!D369=1,"ΑΙΓΙΑΛΕΙΑΣ",IF(Φύλλο1!D369=2,"ΔΥΤΙΚΗΣ ΑΧΑΪΑΣ",IF(Φύλλο1!D369=3,"ΕΡΥΜΑΝΘΟΥ",IF(Φύλλο1!D369=4,"ΚΑΛΑΒΡΥΤΩΝ",IF(Φύλλο1!D369=5,"ΠΑΤΡΕΩN",error))))))</f>
        <v>0</v>
      </c>
      <c r="X97" s="18">
        <f>IF(Φύλλο1!E369=1,5,0)</f>
        <v>0</v>
      </c>
      <c r="Y97" s="18">
        <f>IF(Φύλλο1!F369=0,0,IF(Φύλλο1!F369=1,"ΑΙΓΙΑΛΕΙΑΣ",IF(Φύλλο1!F369=2,"ΔΥΤΙΚΗΣ ΑΧΑΪΑΣ",IF(Φύλλο1!F369=3,"ΕΡΥΜΑΝΘΟΥ",IF(Φύλλο1!F369=4,"ΚΑΛΑΒΡΥΤΩΝ",IF(Φύλλο1!F369=5,"ΠΑΤΡΕΩN",error))))))</f>
        <v>0</v>
      </c>
      <c r="Z97" s="19">
        <f>AL97+L97+M97+R97+U97</f>
        <v>30.625</v>
      </c>
      <c r="AA97" s="18">
        <f>Z97 + IF(O97="ΠΑΤΡΕΩN",4,0) + IF(Q97="ΠΑΤΡΕΩN",10,0) + IF(T97="ΠΑΤΡΕΩN",S97,0) + IF(W97="ΠΑΤΡΕΩN",V97,0) + IF(Y97="ΠΑΤΡΕΩN",X97,0)</f>
        <v>30.625</v>
      </c>
      <c r="AB97" s="18">
        <f>Z97 + IF(O97="ΑΙΓΙΑΛΕΙΑΣ",4,0) + IF(Q97="ΑΙΓΙΑΛΕΙΑΣ",10,0) + IF(T97="ΑΙΓΙΑΛΕΙΑΣ",S97,0) + IF(W97="ΑΙΓΙΑΛΕΙΑΣ",V97,0) + IF(Y97="ΑΙΓΙΑΛΕΙΑΣ",X97,0)</f>
        <v>34.625</v>
      </c>
      <c r="AC97" s="18">
        <f>Z97 + IF(O97="ΔΥΤΙΚΗΣ ΑΧΑΪΑΣ",4,0) + IF(Q97="ΔΥΤΙΚΗΣ ΑΧΑΪΑΣ",10,0) + IF(T97="ΔΥΤΙΚΗΣ ΑΧΑΪΑΣ",S97,0) + IF(W97="ΔΥΤΙΚΗΣ ΑΧΑΪΑΣ",V97,0) + IF(Y97="ΔΥΤΙΚΗΣ ΑΧΑΪΑΣ",X97,0)</f>
        <v>30.625</v>
      </c>
      <c r="AD97" s="18">
        <f>Z97 + IF(O97="ΕΡΥΜΑΝΘΟΥ",4,0) + IF(Q97="ΕΡΥΜΑΝΘΟΥ",10,0) + IF(T97="ΕΡΥΜΑΝΘΟΥ",S97,0) + IF(W97="ΕΡΥΜΑΝΘΟΥ",V97,0) + IF(Y97="ΕΡΥΜΑΝΘΟΥ",X97,0)</f>
        <v>30.625</v>
      </c>
      <c r="AE97" s="18">
        <f>Z97 + IF(O97="ΚΑΛΑΒΡΥΤΩΝ",4,0) + IF(Q97="ΚΑΛΑΒΡΥΤΩΝ",10,0) + IF(T97="ΚΑΛΑΒΡΥΤΩΝ",S97,0) + IF(W97="ΚΑΛΑΒΡΥΤΩΝ",V97,0) + IF(Y97="ΚΑΛΑΒΡΥΤΩΝ",X97,0)</f>
        <v>30.625</v>
      </c>
      <c r="AF97" s="18" t="str">
        <f>IF(Φύλλο1!AN369=1,"ΝΑΙ","ΌΧΙ")</f>
        <v>ΌΧΙ</v>
      </c>
      <c r="AG97" s="45" t="s">
        <v>1350</v>
      </c>
      <c r="AH97" s="43"/>
      <c r="AI97" s="27">
        <f>H97</f>
        <v>13</v>
      </c>
      <c r="AJ97" s="41">
        <f>IF(J97&gt;14,I97+1,I97)</f>
        <v>9</v>
      </c>
      <c r="AK97" s="41">
        <f>AI97+AJ97/12</f>
        <v>13.75</v>
      </c>
      <c r="AL97" s="41">
        <f>ROUNDUP((IF(AK97&gt;20,(AK97-20)*2+10+15,(IF(AK97&gt;10,(AK97-10)*1.5+10,AK97*1)))),3)</f>
        <v>15.625</v>
      </c>
      <c r="AM97" s="28"/>
      <c r="AN97" s="42" t="s">
        <v>1349</v>
      </c>
    </row>
    <row r="98" spans="1:44" s="12" customFormat="1">
      <c r="A98" s="44">
        <v>120</v>
      </c>
      <c r="B98" s="18" t="str">
        <f>Φύλλο1!BE6</f>
        <v>ΚΛΕΙΔΕΡΗ</v>
      </c>
      <c r="C98" s="18" t="str">
        <f>Φύλλο1!BD6</f>
        <v>ΜΑΡΙΑ</v>
      </c>
      <c r="D98" s="18" t="str">
        <f>Φύλλο1!BF6</f>
        <v>ΝΙΚΟΛΑΟΣ</v>
      </c>
      <c r="E98" s="15" t="s">
        <v>194</v>
      </c>
      <c r="F98" s="18">
        <f>Φύλλο1!BC6</f>
        <v>611642</v>
      </c>
      <c r="G98" s="18" t="str">
        <f>Φύλλο1!BK6</f>
        <v>ΠΕ60</v>
      </c>
      <c r="H98" s="18">
        <f>Φύλλο1!BH6</f>
        <v>13</v>
      </c>
      <c r="I98" s="18">
        <f>Φύλλο1!BI6</f>
        <v>8</v>
      </c>
      <c r="J98" s="18">
        <f>Φύλλο1!BJ6</f>
        <v>17</v>
      </c>
      <c r="K98" s="18">
        <f>IF(H98&lt;=10,H98+TRUNC((IF(J98&gt;15,(I98+1)/12,I98/12)),3),(IF(AND((H98&gt;10),(H98&lt;=20)),10+(H98-10)*1.5+TRUNC((1.5*(IF(J98&gt;15,(I98+1)/12,I98/12))),3),25+(H98-20)*2+TRUNC((2*(IF(J98&gt;15,(I98+1)/12,I98/12))),3))))</f>
        <v>15.625</v>
      </c>
      <c r="L98" s="18">
        <f>IF(Φύλλο1!AH6=0,0,IF(Φύλλο1!AH6=1,4,IF(Φύλλο1!AH6=2,4,IF(Φύλλο1!AH6=3,4,IF(Φύλλο1!AH6=4,12,IF(Φύλλο1!AH6=5,6,"error"))))))</f>
        <v>4</v>
      </c>
      <c r="M98" s="18">
        <v>0</v>
      </c>
      <c r="N98" s="18">
        <f>IF(Φύλλο1!AK6 = 0,0,4)</f>
        <v>4</v>
      </c>
      <c r="O98" s="18" t="str">
        <f>IF(Φύλλο1!AK6=0,0,IF(Φύλλο1!AK6=1,"ΑΙΓΙΑΛΕΙΑΣ",IF(Φύλλο1!AK6=2,"ΔΥΤΙΚΗΣ ΑΧΑΪΑΣ",IF(Φύλλο1!AK6=3,"ΕΡΥΜΑΝΘΟΥ",IF(Φύλλο1!AK6=4,"ΚΑΛΑΒΡΥΤΩΝ",IF(Φύλλο1!AK6=5,"ΠΑΤΡΕΩN",error))))))</f>
        <v>ΠΑΤΡΕΩN</v>
      </c>
      <c r="P98" s="18">
        <f>IF(Φύλλο1!AL6 = 0,0,10)</f>
        <v>10</v>
      </c>
      <c r="Q98" s="18" t="str">
        <f>IF(Φύλλο1!AL6=0,0,IF(Φύλλο1!AL6=1,"ΑΙΓΙΑΛΕΙΑΣ",IF(Φύλλο1!AL6=2,"ΔΥΤΙΚΗΣ ΑΧΑΪΑΣ",IF(Φύλλο1!AL6=3,"ΕΡΥΜΑΝΘΟΥ",IF(Φύλλο1!AL6=4,"ΚΑΛΑΒΡΥΤΩΝ",IF(Φύλλο1!AL6=5,"ΠΑΤΡΕΩN",error))))))</f>
        <v>ΠΑΤΡΕΩN</v>
      </c>
      <c r="R98" s="18">
        <f>IF(Φύλλο1!G6 = 1,3,0)</f>
        <v>0</v>
      </c>
      <c r="S98" s="18">
        <f>IF(Φύλλο1!H6 = 1,2,0)</f>
        <v>0</v>
      </c>
      <c r="T98" s="18">
        <f>IF(Φύλλο1!I6=0,0,IF(Φύλλο1!I6=1,"ΑΙΓΙΑΛΕΙΑΣ",IF(Φύλλο1!I6=2,"ΔΥΤΙΚΗΣ ΑΧΑΪΑΣ",IF(Φύλλο1!I6=3,"ΕΡΥΜΑΝΘΟΥ",IF(Φύλλο1!I6=4,"ΚΑΛΑΒΡΥΤΩΝ",IF(Φύλλο1!I6=5,"ΠΑΤΡΕΩN",error))))))</f>
        <v>0</v>
      </c>
      <c r="U98" s="18">
        <f>IF(Φύλλο1!B6=1,5,IF(Φύλλο1!B6=2,20,IF(Φύλλο1!B6=3,30,0)))</f>
        <v>0</v>
      </c>
      <c r="V98" s="18">
        <f>IF(Φύλλο1!C6=1,1,IF(Φύλλο1!C6=2,3,0))</f>
        <v>0</v>
      </c>
      <c r="W98" s="18">
        <f>IF(Φύλλο1!D6=0,0,IF(Φύλλο1!D6=1,"ΑΙΓΙΑΛΕΙΑΣ",IF(Φύλλο1!D6=2,"ΔΥΤΙΚΗΣ ΑΧΑΪΑΣ",IF(Φύλλο1!D6=3,"ΕΡΥΜΑΝΘΟΥ",IF(Φύλλο1!D6=4,"ΚΑΛΑΒΡΥΤΩΝ",IF(Φύλλο1!D6=5,"ΠΑΤΡΕΩN",error))))))</f>
        <v>0</v>
      </c>
      <c r="X98" s="18">
        <f>IF(Φύλλο1!E6=1,5,0)</f>
        <v>0</v>
      </c>
      <c r="Y98" s="18">
        <f>IF(Φύλλο1!F6=0,0,IF(Φύλλο1!F6=1,"ΑΙΓΙΑΛΕΙΑΣ",IF(Φύλλο1!F6=2,"ΔΥΤΙΚΗΣ ΑΧΑΪΑΣ",IF(Φύλλο1!F6=3,"ΕΡΥΜΑΝΘΟΥ",IF(Φύλλο1!F6=4,"ΚΑΛΑΒΡΥΤΩΝ",IF(Φύλλο1!F6=5,"ΠΑΤΡΕΩN",error))))))</f>
        <v>0</v>
      </c>
      <c r="Z98" s="19">
        <f>AL98+L98+M98+R98+U98</f>
        <v>16.625</v>
      </c>
      <c r="AA98" s="18">
        <f>Z98 + IF(O98="ΠΑΤΡΕΩN",4,0) + IF(Q98="ΠΑΤΡΕΩN",10,0) + IF(T98="ΠΑΤΡΕΩN",S98,0) + IF(W98="ΠΑΤΡΕΩN",V98,0) + IF(Y98="ΠΑΤΡΕΩN",X98,0)</f>
        <v>30.625</v>
      </c>
      <c r="AB98" s="18">
        <f>Z98 + IF(O98="ΑΙΓΙΑΛΕΙΑΣ",4,0) + IF(Q98="ΑΙΓΙΑΛΕΙΑΣ",10,0) + IF(T98="ΑΙΓΙΑΛΕΙΑΣ",S98,0) + IF(W98="ΑΙΓΙΑΛΕΙΑΣ",V98,0) + IF(Y98="ΑΙΓΙΑΛΕΙΑΣ",X98,0)</f>
        <v>16.625</v>
      </c>
      <c r="AC98" s="18">
        <f>Z98 + IF(O98="ΔΥΤΙΚΗΣ ΑΧΑΪΑΣ",4,0) + IF(Q98="ΔΥΤΙΚΗΣ ΑΧΑΪΑΣ",10,0) + IF(T98="ΔΥΤΙΚΗΣ ΑΧΑΪΑΣ",S98,0) + IF(W98="ΔΥΤΙΚΗΣ ΑΧΑΪΑΣ",V98,0) + IF(Y98="ΔΥΤΙΚΗΣ ΑΧΑΪΑΣ",X98,0)</f>
        <v>16.625</v>
      </c>
      <c r="AD98" s="18">
        <f>Z98 + IF(O98="ΕΡΥΜΑΝΘΟΥ",4,0) + IF(Q98="ΕΡΥΜΑΝΘΟΥ",10,0) + IF(T98="ΕΡΥΜΑΝΘΟΥ",S98,0) + IF(W98="ΕΡΥΜΑΝΘΟΥ",V98,0) + IF(Y98="ΕΡΥΜΑΝΘΟΥ",X98,0)</f>
        <v>16.625</v>
      </c>
      <c r="AE98" s="18">
        <f>Z98 + IF(O98="ΚΑΛΑΒΡΥΤΩΝ",4,0) + IF(Q98="ΚΑΛΑΒΡΥΤΩΝ",10,0) + IF(T98="ΚΑΛΑΒΡΥΤΩΝ",S98,0) + IF(W98="ΚΑΛΑΒΡΥΤΩΝ",V98,0) + IF(Y98="ΚΑΛΑΒΡΥΤΩΝ",X98,0)</f>
        <v>16.625</v>
      </c>
      <c r="AF98" s="18" t="str">
        <f>IF(Φύλλο1!AN6=1,"ΝΑΙ","ΌΧΙ")</f>
        <v>ΌΧΙ</v>
      </c>
      <c r="AG98" s="40" t="s">
        <v>1317</v>
      </c>
      <c r="AH98" s="43"/>
      <c r="AI98" s="27">
        <v>11</v>
      </c>
      <c r="AJ98" s="41">
        <f>IF(J98&gt;14,I98+1,I98)</f>
        <v>9</v>
      </c>
      <c r="AK98" s="41">
        <f>AI98+AJ98/12</f>
        <v>11.75</v>
      </c>
      <c r="AL98" s="41">
        <f>ROUNDUP((IF(AK98&gt;20,(AK98-20)*2+10+15,(IF(AK98&gt;10,(AK98-10)*1.5+10,AK98*1)))),3)</f>
        <v>12.625</v>
      </c>
      <c r="AM98" s="28"/>
      <c r="AN98" s="42" t="s">
        <v>1349</v>
      </c>
    </row>
    <row r="99" spans="1:44" s="12" customFormat="1">
      <c r="A99" s="44">
        <v>93</v>
      </c>
      <c r="B99" s="18" t="str">
        <f>Φύλλο1!BE318</f>
        <v>ΚΟΜΝΗΝΟΥ</v>
      </c>
      <c r="C99" s="18" t="str">
        <f>Φύλλο1!BD318</f>
        <v>ΑΛΕΞΑΝΔΡΑ</v>
      </c>
      <c r="D99" s="18" t="str">
        <f>Φύλλο1!BF318</f>
        <v>ΣΠΥΡΟ</v>
      </c>
      <c r="E99" s="18" t="str">
        <f>Φύλλο1!BG318</f>
        <v>ΝΗΠΙΑΓΩΓΕΙΟ ΚΑΤΩ ΜΑΖΑΡΑΚΙΟΥ</v>
      </c>
      <c r="F99" s="18">
        <f>Φύλλο1!BC318</f>
        <v>611525</v>
      </c>
      <c r="G99" s="18" t="str">
        <f>Φύλλο1!BK318</f>
        <v>ΠΕ60</v>
      </c>
      <c r="H99" s="18">
        <f>Φύλλο1!BH318</f>
        <v>14</v>
      </c>
      <c r="I99" s="18">
        <f>Φύλλο1!BI318</f>
        <v>11</v>
      </c>
      <c r="J99" s="18">
        <f>Φύλλο1!BJ318</f>
        <v>6</v>
      </c>
      <c r="K99" s="18">
        <f>IF(H99&lt;=10,H99+TRUNC((IF(J99&gt;15,(I99+1)/12,I99/12)),3),(IF(AND((H99&gt;10),(H99&lt;=20)),10+(H99-10)*1.5+TRUNC((1.5*(IF(J99&gt;15,(I99+1)/12,I99/12))),3),25+(H99-20)*2+TRUNC((2*(IF(J99&gt;15,(I99+1)/12,I99/12))),3))))</f>
        <v>17.375</v>
      </c>
      <c r="L99" s="18">
        <f>IF(Φύλλο1!AH318=0,0,IF(Φύλλο1!AH318=1,4,IF(Φύλλο1!AH318=2,4,IF(Φύλλο1!AH318=3,4,IF(Φύλλο1!AH318=4,12,IF(Φύλλο1!AH318=5,6,"error"))))))</f>
        <v>4</v>
      </c>
      <c r="M99" s="18">
        <f>IF(Φύλλο1!AI318=0,0,IF(Φύλλο1!AI318=1,5,IF(Φύλλο1!AI318=2,11,IF(Φύλλο1!AI318=3,19,IF(Φύλλο1!AI318=4,29,19+(Φύλλο1!AI318-3)*10)))))</f>
        <v>5</v>
      </c>
      <c r="N99" s="18">
        <f>IF(Φύλλο1!AK318 = 0,0,4)</f>
        <v>4</v>
      </c>
      <c r="O99" s="18" t="str">
        <f>IF(Φύλλο1!AK318=0,0,IF(Φύλλο1!AK318=1,"ΑΙΓΙΑΛΕΙΑΣ",IF(Φύλλο1!AK318=2,"ΔΥΤΙΚΗΣ ΑΧΑΪΑΣ",IF(Φύλλο1!AK318=3,"ΕΡΥΜΑΝΘΟΥ",IF(Φύλλο1!AK318=4,"ΚΑΛΑΒΡΥΤΩΝ",IF(Φύλλο1!AK318=5,"ΠΑΤΡΕΩN",error))))))</f>
        <v>ΠΑΤΡΕΩN</v>
      </c>
      <c r="P99" s="18">
        <f>IF(Φύλλο1!AL318 = 0,0,10)</f>
        <v>0</v>
      </c>
      <c r="Q99" s="18">
        <f>IF(Φύλλο1!AL318=0,0,IF(Φύλλο1!AL318=1,"ΑΙΓΙΑΛΕΙΑΣ",IF(Φύλλο1!AL318=2,"ΔΥΤΙΚΗΣ ΑΧΑΪΑΣ",IF(Φύλλο1!AL318=3,"ΕΡΥΜΑΝΘΟΥ",IF(Φύλλο1!AL318=4,"ΚΑΛΑΒΡΥΤΩΝ",IF(Φύλλο1!AL318=5,"ΠΑΤΡΕΩN",error))))))</f>
        <v>0</v>
      </c>
      <c r="R99" s="18">
        <f>IF(Φύλλο1!G318 = 1,3,0)</f>
        <v>0</v>
      </c>
      <c r="S99" s="15"/>
      <c r="T99" s="15"/>
      <c r="U99" s="18">
        <f>IF(Φύλλο1!B318=1,5,IF(Φύλλο1!B318=2,20,IF(Φύλλο1!B318=3,30,0)))</f>
        <v>0</v>
      </c>
      <c r="V99" s="18">
        <f>IF(Φύλλο1!C318=1,1,IF(Φύλλο1!C318=2,3,0))</f>
        <v>0</v>
      </c>
      <c r="W99" s="18">
        <f>IF(Φύλλο1!D318=0,0,IF(Φύλλο1!D318=1,"ΑΙΓΙΑΛΕΙΑΣ",IF(Φύλλο1!D318=2,"ΔΥΤΙΚΗΣ ΑΧΑΪΑΣ",IF(Φύλλο1!D318=3,"ΕΡΥΜΑΝΘΟΥ",IF(Φύλλο1!D318=4,"ΚΑΛΑΒΡΥΤΩΝ",IF(Φύλλο1!D318=5,"ΠΑΤΡΕΩN",error))))))</f>
        <v>0</v>
      </c>
      <c r="X99" s="18">
        <f>IF(Φύλλο1!E318=1,5,0)</f>
        <v>0</v>
      </c>
      <c r="Y99" s="18">
        <f>IF(Φύλλο1!F318=0,0,IF(Φύλλο1!F318=1,"ΑΙΓΙΑΛΕΙΑΣ",IF(Φύλλο1!F318=2,"ΔΥΤΙΚΗΣ ΑΧΑΪΑΣ",IF(Φύλλο1!F318=3,"ΕΡΥΜΑΝΘΟΥ",IF(Φύλλο1!F318=4,"ΚΑΛΑΒΡΥΤΩΝ",IF(Φύλλο1!F318=5,"ΠΑΤΡΕΩN",error))))))</f>
        <v>0</v>
      </c>
      <c r="Z99" s="19">
        <f>AL99+L99+M99+R99+U99</f>
        <v>26.375</v>
      </c>
      <c r="AA99" s="18">
        <f>Z99 + IF(O99="ΠΑΤΡΕΩN",4,0) + IF(Q99="ΠΑΤΡΕΩN",10,0) + IF(T99="ΠΑΤΡΕΩN",S99,0) + IF(W99="ΠΑΤΡΕΩN",V99,0) + IF(Y99="ΠΑΤΡΕΩN",X99,0)</f>
        <v>30.375</v>
      </c>
      <c r="AB99" s="18">
        <f>Z99 + IF(O99="ΑΙΓΙΑΛΕΙΑΣ",4,0) + IF(Q99="ΑΙΓΙΑΛΕΙΑΣ",10,0) + IF(T99="ΑΙΓΙΑΛΕΙΑΣ",S99,0) + IF(W99="ΑΙΓΙΑΛΕΙΑΣ",V99,0) + IF(Y99="ΑΙΓΙΑΛΕΙΑΣ",X99,0)</f>
        <v>26.375</v>
      </c>
      <c r="AC99" s="18">
        <f>Z99 + IF(O99="ΔΥΤΙΚΗΣ ΑΧΑΪΑΣ",4,0) + IF(Q99="ΔΥΤΙΚΗΣ ΑΧΑΪΑΣ",10,0) + IF(T99="ΔΥΤΙΚΗΣ ΑΧΑΪΑΣ",S99,0) + IF(W99="ΔΥΤΙΚΗΣ ΑΧΑΪΑΣ",V99,0) + IF(Y99="ΔΥΤΙΚΗΣ ΑΧΑΪΑΣ",X99,0)</f>
        <v>26.375</v>
      </c>
      <c r="AD99" s="18">
        <f>Z99 + IF(O99="ΕΡΥΜΑΝΘΟΥ",4,0) + IF(Q99="ΕΡΥΜΑΝΘΟΥ",10,0) + IF(T99="ΕΡΥΜΑΝΘΟΥ",S99,0) + IF(W99="ΕΡΥΜΑΝΘΟΥ",V99,0) + IF(Y99="ΕΡΥΜΑΝΘΟΥ",X99,0)</f>
        <v>26.375</v>
      </c>
      <c r="AE99" s="18">
        <f>Z99 + IF(O99="ΚΑΛΑΒΡΥΤΩΝ",4,0) + IF(Q99="ΚΑΛΑΒΡΥΤΩΝ",10,0) + IF(T99="ΚΑΛΑΒΡΥΤΩΝ",S99,0) + IF(W99="ΚΑΛΑΒΡΥΤΩΝ",V99,0) + IF(Y99="ΚΑΛΑΒΡΥΤΩΝ",X99,0)</f>
        <v>26.375</v>
      </c>
      <c r="AF99" s="18" t="str">
        <f>IF(Φύλλο1!AN318=1,"ΝΑΙ","ΌΧΙ")</f>
        <v>ΌΧΙ</v>
      </c>
      <c r="AG99" s="45" t="s">
        <v>1350</v>
      </c>
      <c r="AH99" s="43"/>
      <c r="AI99" s="27">
        <f>H99</f>
        <v>14</v>
      </c>
      <c r="AJ99" s="41">
        <f>IF(J99&gt;14,I99+1,I99)</f>
        <v>11</v>
      </c>
      <c r="AK99" s="41">
        <f>AI99+AJ99/12</f>
        <v>14.916666666666666</v>
      </c>
      <c r="AL99" s="41">
        <f>ROUNDUP((IF(AK99&gt;20,(AK99-20)*2+10+15,(IF(AK99&gt;10,(AK99-10)*1.5+10,AK99*1)))),3)</f>
        <v>17.375</v>
      </c>
      <c r="AM99" s="28"/>
      <c r="AN99" s="42" t="s">
        <v>1349</v>
      </c>
    </row>
    <row r="100" spans="1:44" s="12" customFormat="1" ht="12.75">
      <c r="A100" s="39">
        <v>103</v>
      </c>
      <c r="B100" s="18" t="str">
        <f>Φύλλο1!BE170</f>
        <v>ΒΑΣΙΛΟΠΟΥΛΟΥ</v>
      </c>
      <c r="C100" s="18" t="str">
        <f>Φύλλο1!BD170</f>
        <v>ΧΡΥΣΑΝΘΗ</v>
      </c>
      <c r="D100" s="18" t="str">
        <f>Φύλλο1!BF170</f>
        <v>ΙΩΑΝΝΗΣ</v>
      </c>
      <c r="E100" s="18" t="str">
        <f>Φύλλο1!BG170</f>
        <v>ΝΗΠΙΑΓΩΓΕΙΟ ΣΚΙΑΔΑ</v>
      </c>
      <c r="F100" s="18">
        <f>Φύλλο1!BC170</f>
        <v>596767</v>
      </c>
      <c r="G100" s="18" t="str">
        <f>Φύλλο1!BK170</f>
        <v>ΠΕ60</v>
      </c>
      <c r="H100" s="18">
        <f>Φύλλο1!BH170</f>
        <v>16</v>
      </c>
      <c r="I100" s="18">
        <f>Φύλλο1!BI170</f>
        <v>9</v>
      </c>
      <c r="J100" s="18">
        <f>Φύλλο1!BJ170</f>
        <v>6</v>
      </c>
      <c r="K100" s="18">
        <f>IF(H100&lt;=10,H100+TRUNC((IF(J100&gt;15,(I100+1)/12,I100/12)),3),(IF(AND((H100&gt;10),(H100&lt;=20)),10+(H100-10)*1.5+TRUNC((1.5*(IF(J100&gt;15,(I100+1)/12,I100/12))),3),25+(H100-20)*2+TRUNC((2*(IF(J100&gt;15,(I100+1)/12,I100/12))),3))))</f>
        <v>20.125</v>
      </c>
      <c r="L100" s="18">
        <f>IF(Φύλλο1!AH170=0,0,IF(Φύλλο1!AH170=1,4,IF(Φύλλο1!AH170=2,4,IF(Φύλλο1!AH170=3,4,IF(Φύλλο1!AH170=4,12,IF(Φύλλο1!AH170=5,6,"error"))))))</f>
        <v>4</v>
      </c>
      <c r="M100" s="18">
        <f>IF(Φύλλο1!AI170=0,0,IF(Φύλλο1!AI170=1,5,IF(Φύλλο1!AI170=2,11,IF(Φύλλο1!AI170=3,19,IF(Φύλλο1!AI170=4,29,19+(Φύλλο1!AI170-3)*10)))))</f>
        <v>0</v>
      </c>
      <c r="N100" s="18">
        <f>IF(Φύλλο1!AK170 = 0,0,4)</f>
        <v>4</v>
      </c>
      <c r="O100" s="18" t="str">
        <f>IF(Φύλλο1!AK170=0,0,IF(Φύλλο1!AK170=1,"ΑΙΓΙΑΛΕΙΑΣ",IF(Φύλλο1!AK170=2,"ΔΥΤΙΚΗΣ ΑΧΑΪΑΣ",IF(Φύλλο1!AK170=3,"ΕΡΥΜΑΝΘΟΥ",IF(Φύλλο1!AK170=4,"ΚΑΛΑΒΡΥΤΩΝ",IF(Φύλλο1!AK170=5,"ΠΑΤΡΕΩN",error))))))</f>
        <v>ΠΑΤΡΕΩN</v>
      </c>
      <c r="P100" s="18">
        <f>IF(Φύλλο1!AL170 = 0,0,10)</f>
        <v>0</v>
      </c>
      <c r="Q100" s="18">
        <f>IF(Φύλλο1!AL170=0,0,IF(Φύλλο1!AL170=1,"ΑΙΓΙΑΛΕΙΑΣ",IF(Φύλλο1!AL170=2,"ΔΥΤΙΚΗΣ ΑΧΑΪΑΣ",IF(Φύλλο1!AL170=3,"ΕΡΥΜΑΝΘΟΥ",IF(Φύλλο1!AL170=4,"ΚΑΛΑΒΡΥΤΩΝ",IF(Φύλλο1!AL170=5,"ΠΑΤΡΕΩN",error))))))</f>
        <v>0</v>
      </c>
      <c r="R100" s="18">
        <f>IF(Φύλλο1!G170 = 1,3,0)</f>
        <v>0</v>
      </c>
      <c r="S100" s="18">
        <f>IF(Φύλλο1!H170 = 1,2,0)</f>
        <v>2</v>
      </c>
      <c r="T100" s="18" t="str">
        <f>IF(Φύλλο1!I170=0,0,IF(Φύλλο1!I170=1,"ΑΙΓΙΑΛΕΙΑΣ",IF(Φύλλο1!I170=2,"ΔΥΤΙΚΗΣ ΑΧΑΪΑΣ",IF(Φύλλο1!I170=3,"ΕΡΥΜΑΝΘΟΥ",IF(Φύλλο1!I170=4,"ΚΑΛΑΒΡΥΤΩΝ",IF(Φύλλο1!I170=5,"ΠΑΤΡΕΩN",error))))))</f>
        <v>ΠΑΤΡΕΩN</v>
      </c>
      <c r="U100" s="18">
        <f>IF(Φύλλο1!B170=1,5,IF(Φύλλο1!B170=2,20,IF(Φύλλο1!B170=3,30,0)))</f>
        <v>0</v>
      </c>
      <c r="V100" s="18">
        <f>IF(Φύλλο1!C170=1,1,IF(Φύλλο1!C170=2,3,0))</f>
        <v>0</v>
      </c>
      <c r="W100" s="18">
        <f>IF(Φύλλο1!D170=0,0,IF(Φύλλο1!D170=1,"ΑΙΓΙΑΛΕΙΑΣ",IF(Φύλλο1!D170=2,"ΔΥΤΙΚΗΣ ΑΧΑΪΑΣ",IF(Φύλλο1!D170=3,"ΕΡΥΜΑΝΘΟΥ",IF(Φύλλο1!D170=4,"ΚΑΛΑΒΡΥΤΩΝ",IF(Φύλλο1!D170=5,"ΠΑΤΡΕΩN",error))))))</f>
        <v>0</v>
      </c>
      <c r="X100" s="18">
        <f>IF(Φύλλο1!E170=1,5,0)</f>
        <v>0</v>
      </c>
      <c r="Y100" s="18">
        <f>IF(Φύλλο1!F170=0,0,IF(Φύλλο1!F170=1,"ΑΙΓΙΑΛΕΙΑΣ",IF(Φύλλο1!F170=2,"ΔΥΤΙΚΗΣ ΑΧΑΪΑΣ",IF(Φύλλο1!F170=3,"ΕΡΥΜΑΝΘΟΥ",IF(Φύλλο1!F170=4,"ΚΑΛΑΒΡΥΤΩΝ",IF(Φύλλο1!F170=5,"ΠΑΤΡΕΩN",error))))))</f>
        <v>0</v>
      </c>
      <c r="Z100" s="19">
        <f>AL100+L100+M100+R100+U100</f>
        <v>24.125</v>
      </c>
      <c r="AA100" s="18">
        <f>Z100 + IF(O100="ΠΑΤΡΕΩN",4,0) + IF(Q100="ΠΑΤΡΕΩN",10,0) + IF(T100="ΠΑΤΡΕΩN",S100,0) + IF(W100="ΠΑΤΡΕΩN",V100,0) + IF(Y100="ΠΑΤΡΕΩN",X100,0)</f>
        <v>30.125</v>
      </c>
      <c r="AB100" s="18">
        <f>Z100 + IF(O100="ΑΙΓΙΑΛΕΙΑΣ",4,0) + IF(Q100="ΑΙΓΙΑΛΕΙΑΣ",10,0) + IF(T100="ΑΙΓΙΑΛΕΙΑΣ",S100,0) + IF(W100="ΑΙΓΙΑΛΕΙΑΣ",V100,0) + IF(Y100="ΑΙΓΙΑΛΕΙΑΣ",X100,0)</f>
        <v>24.125</v>
      </c>
      <c r="AC100" s="18">
        <f>Z100 + IF(O100="ΔΥΤΙΚΗΣ ΑΧΑΪΑΣ",4,0) + IF(Q100="ΔΥΤΙΚΗΣ ΑΧΑΪΑΣ",10,0) + IF(T100="ΔΥΤΙΚΗΣ ΑΧΑΪΑΣ",S100,0) + IF(W100="ΔΥΤΙΚΗΣ ΑΧΑΪΑΣ",V100,0) + IF(Y100="ΔΥΤΙΚΗΣ ΑΧΑΪΑΣ",X100,0)</f>
        <v>24.125</v>
      </c>
      <c r="AD100" s="18">
        <f>Z100 + IF(O100="ΕΡΥΜΑΝΘΟΥ",4,0) + IF(Q100="ΕΡΥΜΑΝΘΟΥ",10,0) + IF(T100="ΕΡΥΜΑΝΘΟΥ",S100,0) + IF(W100="ΕΡΥΜΑΝΘΟΥ",V100,0) + IF(Y100="ΕΡΥΜΑΝΘΟΥ",X100,0)</f>
        <v>24.125</v>
      </c>
      <c r="AE100" s="18">
        <f>Z100 + IF(O100="ΚΑΛΑΒΡΥΤΩΝ",4,0) + IF(Q100="ΚΑΛΑΒΡΥΤΩΝ",10,0) + IF(T100="ΚΑΛΑΒΡΥΤΩΝ",S100,0) + IF(W100="ΚΑΛΑΒΡΥΤΩΝ",V100,0) + IF(Y100="ΚΑΛΑΒΡΥΤΩΝ",X100,0)</f>
        <v>24.125</v>
      </c>
      <c r="AF100" s="18" t="str">
        <f>IF(Φύλλο1!AN170=1,"ΝΑΙ","ΌΧΙ")</f>
        <v>ΌΧΙ</v>
      </c>
      <c r="AG100" s="45" t="s">
        <v>1350</v>
      </c>
      <c r="AH100" s="25"/>
      <c r="AI100" s="26">
        <f>H100</f>
        <v>16</v>
      </c>
      <c r="AJ100" s="26">
        <f>IF(J100&gt;14,I100+1,I100)</f>
        <v>9</v>
      </c>
      <c r="AK100" s="26">
        <f>AI100+AJ100/12</f>
        <v>16.75</v>
      </c>
      <c r="AL100" s="27">
        <f>ROUNDUP((IF(AK100&gt;20,(AK100-20)*2+10+15,(IF(AK100&gt;10,(AK100-10)*1.5+10,AK100*1)))),3)</f>
        <v>20.125</v>
      </c>
      <c r="AM100" s="28"/>
      <c r="AN100" s="42" t="s">
        <v>1349</v>
      </c>
      <c r="AO100" s="11"/>
      <c r="AP100" s="11"/>
      <c r="AQ100" s="11"/>
      <c r="AR100" s="11"/>
    </row>
    <row r="101" spans="1:44" s="12" customFormat="1">
      <c r="A101" s="44">
        <v>123</v>
      </c>
      <c r="B101" s="18" t="str">
        <f>Φύλλο1!BE355</f>
        <v>ΝΤΕΝΤΟΠΟΥΛΟΥ</v>
      </c>
      <c r="C101" s="18" t="str">
        <f>Φύλλο1!BD355</f>
        <v>ΑΙΚΑΤΕΡΙΝΗ</v>
      </c>
      <c r="D101" s="18" t="str">
        <f>Φύλλο1!BF355</f>
        <v>ΔΗΜΗΤΡΙΟΣ</v>
      </c>
      <c r="E101" s="18" t="str">
        <f>Φύλλο1!BG355</f>
        <v>ΣΤΗ ΔΙΑΘΕΣΗ ΤΟΥ ΠΥΣΠΕ</v>
      </c>
      <c r="F101" s="18">
        <f>Φύλλο1!BC355</f>
        <v>700626</v>
      </c>
      <c r="G101" s="18" t="str">
        <f>Φύλλο1!BK355</f>
        <v>ΠΕ60</v>
      </c>
      <c r="H101" s="18">
        <f>Φύλλο1!BH355</f>
        <v>11</v>
      </c>
      <c r="I101" s="18">
        <f>Φύλλο1!BI355</f>
        <v>4</v>
      </c>
      <c r="J101" s="18">
        <f>Φύλλο1!BJ355</f>
        <v>6</v>
      </c>
      <c r="K101" s="18">
        <f>IF(H101&lt;=10,H101+TRUNC((IF(J101&gt;15,(I101+1)/12,I101/12)),3),(IF(AND((H101&gt;10),(H101&lt;=20)),10+(H101-10)*1.5+TRUNC((1.5*(IF(J101&gt;15,(I101+1)/12,I101/12))),3),25+(H101-20)*2+TRUNC((2*(IF(J101&gt;15,(I101+1)/12,I101/12))),3))))</f>
        <v>12</v>
      </c>
      <c r="L101" s="18">
        <f>IF(Φύλλο1!AH355=0,0,IF(Φύλλο1!AH355=1,4,IF(Φύλλο1!AH355=2,4,IF(Φύλλο1!AH355=3,4,IF(Φύλλο1!AH355=4,12,IF(Φύλλο1!AH355=5,6,"error"))))))</f>
        <v>4</v>
      </c>
      <c r="M101" s="18">
        <f>IF(Φύλλο1!AI355=0,0,IF(Φύλλο1!AI355=1,5,IF(Φύλλο1!AI355=2,11,IF(Φύλλο1!AI355=3,19,IF(Φύλλο1!AI355=4,29,19+(Φύλλο1!AI355-3)*10)))))</f>
        <v>0</v>
      </c>
      <c r="N101" s="18">
        <f>IF(Φύλλο1!AK355 = 0,0,4)</f>
        <v>4</v>
      </c>
      <c r="O101" s="18" t="str">
        <f>IF(Φύλλο1!AK355=0,0,IF(Φύλλο1!AK355=1,"ΑΙΓΙΑΛΕΙΑΣ",IF(Φύλλο1!AK355=2,"ΔΥΤΙΚΗΣ ΑΧΑΪΑΣ",IF(Φύλλο1!AK355=3,"ΕΡΥΜΑΝΘΟΥ",IF(Φύλλο1!AK355=4,"ΚΑΛΑΒΡΥΤΩΝ",IF(Φύλλο1!AK355=5,"ΠΑΤΡΕΩN",error))))))</f>
        <v>ΠΑΤΡΕΩN</v>
      </c>
      <c r="P101" s="18">
        <f>IF(Φύλλο1!AL355 = 0,0,10)</f>
        <v>10</v>
      </c>
      <c r="Q101" s="18" t="str">
        <f>IF(Φύλλο1!AL355=0,0,IF(Φύλλο1!AL355=1,"ΑΙΓΙΑΛΕΙΑΣ",IF(Φύλλο1!AL355=2,"ΔΥΤΙΚΗΣ ΑΧΑΪΑΣ",IF(Φύλλο1!AL355=3,"ΕΡΥΜΑΝΘΟΥ",IF(Φύλλο1!AL355=4,"ΚΑΛΑΒΡΥΤΩΝ",IF(Φύλλο1!AL355=5,"ΠΑΤΡΕΩN",error))))))</f>
        <v>ΠΑΤΡΕΩN</v>
      </c>
      <c r="R101" s="18">
        <f>IF(Φύλλο1!G355 = 1,3,0)</f>
        <v>0</v>
      </c>
      <c r="S101" s="18">
        <f>IF(Φύλλο1!H355 = 1,2,0)</f>
        <v>0</v>
      </c>
      <c r="T101" s="18">
        <f>IF(Φύλλο1!I355=0,0,IF(Φύλλο1!I355=1,"ΑΙΓΙΑΛΕΙΑΣ",IF(Φύλλο1!I355=2,"ΔΥΤΙΚΗΣ ΑΧΑΪΑΣ",IF(Φύλλο1!I355=3,"ΕΡΥΜΑΝΘΟΥ",IF(Φύλλο1!I355=4,"ΚΑΛΑΒΡΥΤΩΝ",IF(Φύλλο1!I355=5,"ΠΑΤΡΕΩN",error))))))</f>
        <v>0</v>
      </c>
      <c r="U101" s="18">
        <f>IF(Φύλλο1!B355=1,5,IF(Φύλλο1!B355=2,20,IF(Φύλλο1!B355=3,30,0)))</f>
        <v>0</v>
      </c>
      <c r="V101" s="18">
        <f>IF(Φύλλο1!C355=1,1,IF(Φύλλο1!C355=2,3,0))</f>
        <v>0</v>
      </c>
      <c r="W101" s="18">
        <f>IF(Φύλλο1!D355=0,0,IF(Φύλλο1!D355=1,"ΑΙΓΙΑΛΕΙΑΣ",IF(Φύλλο1!D355=2,"ΔΥΤΙΚΗΣ ΑΧΑΪΑΣ",IF(Φύλλο1!D355=3,"ΕΡΥΜΑΝΘΟΥ",IF(Φύλλο1!D355=4,"ΚΑΛΑΒΡΥΤΩΝ",IF(Φύλλο1!D355=5,"ΠΑΤΡΕΩN",error))))))</f>
        <v>0</v>
      </c>
      <c r="X101" s="18">
        <f>IF(Φύλλο1!E355=1,5,0)</f>
        <v>0</v>
      </c>
      <c r="Y101" s="18">
        <f>IF(Φύλλο1!F355=0,0,IF(Φύλλο1!F355=1,"ΑΙΓΙΑΛΕΙΑΣ",IF(Φύλλο1!F355=2,"ΔΥΤΙΚΗΣ ΑΧΑΪΑΣ",IF(Φύλλο1!F355=3,"ΕΡΥΜΑΝΘΟΥ",IF(Φύλλο1!F355=4,"ΚΑΛΑΒΡΥΤΩΝ",IF(Φύλλο1!F355=5,"ΠΑΤΡΕΩN",error))))))</f>
        <v>0</v>
      </c>
      <c r="Z101" s="19">
        <f>AL101+L101+M101+R101+U101</f>
        <v>16</v>
      </c>
      <c r="AA101" s="18">
        <f>Z101 + IF(O101="ΠΑΤΡΕΩN",4,0) + IF(Q101="ΠΑΤΡΕΩN",10,0) + IF(T101="ΠΑΤΡΕΩN",S101,0) + IF(W101="ΠΑΤΡΕΩN",V101,0) + IF(Y101="ΠΑΤΡΕΩN",X101,0)</f>
        <v>30</v>
      </c>
      <c r="AB101" s="18">
        <f>Z101 + IF(O101="ΑΙΓΙΑΛΕΙΑΣ",4,0) + IF(Q101="ΑΙΓΙΑΛΕΙΑΣ",10,0) + IF(T101="ΑΙΓΙΑΛΕΙΑΣ",S101,0) + IF(W101="ΑΙΓΙΑΛΕΙΑΣ",V101,0) + IF(Y101="ΑΙΓΙΑΛΕΙΑΣ",X101,0)</f>
        <v>16</v>
      </c>
      <c r="AC101" s="18">
        <f>Z101 + IF(O101="ΔΥΤΙΚΗΣ ΑΧΑΪΑΣ",4,0) + IF(Q101="ΔΥΤΙΚΗΣ ΑΧΑΪΑΣ",10,0) + IF(T101="ΔΥΤΙΚΗΣ ΑΧΑΪΑΣ",S101,0) + IF(W101="ΔΥΤΙΚΗΣ ΑΧΑΪΑΣ",V101,0) + IF(Y101="ΔΥΤΙΚΗΣ ΑΧΑΪΑΣ",X101,0)</f>
        <v>16</v>
      </c>
      <c r="AD101" s="18">
        <f>Z101 + IF(O101="ΕΡΥΜΑΝΘΟΥ",4,0) + IF(Q101="ΕΡΥΜΑΝΘΟΥ",10,0) + IF(T101="ΕΡΥΜΑΝΘΟΥ",S101,0) + IF(W101="ΕΡΥΜΑΝΘΟΥ",V101,0) + IF(Y101="ΕΡΥΜΑΝΘΟΥ",X101,0)</f>
        <v>16</v>
      </c>
      <c r="AE101" s="18">
        <f>Z101 + IF(O101="ΚΑΛΑΒΡΥΤΩΝ",4,0) + IF(Q101="ΚΑΛΑΒΡΥΤΩΝ",10,0) + IF(T101="ΚΑΛΑΒΡΥΤΩΝ",S101,0) + IF(W101="ΚΑΛΑΒΡΥΤΩΝ",V101,0) + IF(Y101="ΚΑΛΑΒΡΥΤΩΝ",X101,0)</f>
        <v>16</v>
      </c>
      <c r="AF101" s="18" t="str">
        <f>IF(Φύλλο1!AN355=1,"ΝΑΙ","ΌΧΙ")</f>
        <v>ΌΧΙ</v>
      </c>
      <c r="AG101" s="50" t="s">
        <v>1295</v>
      </c>
      <c r="AH101" s="51"/>
      <c r="AI101" s="52">
        <f>H101</f>
        <v>11</v>
      </c>
      <c r="AJ101" s="53">
        <f>IF(J101&gt;14,I101+1,I101)</f>
        <v>4</v>
      </c>
      <c r="AK101" s="53">
        <f>AI101+AJ101/12</f>
        <v>11.333333333333334</v>
      </c>
      <c r="AL101" s="53">
        <f>ROUNDUP((IF(AK101&gt;20,(AK101-20)*2+10+15,(IF(AK101&gt;10,(AK101-10)*1.5+10,AK101*1)))),3)</f>
        <v>12</v>
      </c>
      <c r="AM101" s="54"/>
      <c r="AN101" s="42" t="s">
        <v>1349</v>
      </c>
      <c r="AO101" s="13"/>
      <c r="AP101" s="13"/>
      <c r="AQ101" s="13"/>
      <c r="AR101" s="13"/>
    </row>
    <row r="102" spans="1:44" s="13" customFormat="1" ht="12.75">
      <c r="A102" s="39">
        <v>74</v>
      </c>
      <c r="B102" s="18" t="str">
        <f>Φύλλο1!BE380</f>
        <v>ΡΗΓΟΠΟΥΛΟΥ</v>
      </c>
      <c r="C102" s="18" t="str">
        <f>Φύλλο1!BD380</f>
        <v>ΑΡΧΟΝΤΟΥΛΑ</v>
      </c>
      <c r="D102" s="18" t="str">
        <f>Φύλλο1!BF380</f>
        <v>ΔΗΜΗΤΡΙΟΣ</v>
      </c>
      <c r="E102" s="18" t="str">
        <f>Φύλλο1!BG380</f>
        <v>5ο ΝΗΠΙΑΓΩΓΕΙΟ ΑΙΓΙΟΥ</v>
      </c>
      <c r="F102" s="18">
        <f>Φύλλο1!BC380</f>
        <v>599809</v>
      </c>
      <c r="G102" s="18" t="str">
        <f>Φύλλο1!BK380</f>
        <v>ΠΕ60</v>
      </c>
      <c r="H102" s="18">
        <f>Φύλλο1!BH380</f>
        <v>17</v>
      </c>
      <c r="I102" s="18">
        <f>Φύλλο1!BI380</f>
        <v>0</v>
      </c>
      <c r="J102" s="18">
        <f>Φύλλο1!BJ380</f>
        <v>3</v>
      </c>
      <c r="K102" s="18">
        <f>IF(H102&lt;=10,H102+TRUNC((IF(J102&gt;15,(I102+1)/12,I102/12)),3),(IF(AND((H102&gt;10),(H102&lt;=20)),10+(H102-10)*1.5+TRUNC((1.5*(IF(J102&gt;15,(I102+1)/12,I102/12))),3),25+(H102-20)*2+TRUNC((2*(IF(J102&gt;15,(I102+1)/12,I102/12))),3))))</f>
        <v>20.5</v>
      </c>
      <c r="L102" s="18">
        <f>IF(Φύλλο1!AH380=0,0,IF(Φύλλο1!AH380=1,4,IF(Φύλλο1!AH380=2,4,IF(Φύλλο1!AH380=3,4,IF(Φύλλο1!AH380=4,12,IF(Φύλλο1!AH380=5,6,"error"))))))</f>
        <v>4</v>
      </c>
      <c r="M102" s="18">
        <f>IF(Φύλλο1!AI380=0,0,IF(Φύλλο1!AI380=1,5,IF(Φύλλο1!AI380=2,11,IF(Φύλλο1!AI380=3,19,IF(Φύλλο1!AI380=4,29,19+(Φύλλο1!AI380-3)*10)))))</f>
        <v>5</v>
      </c>
      <c r="N102" s="18">
        <f>IF(Φύλλο1!AK380 = 0,0,4)</f>
        <v>4</v>
      </c>
      <c r="O102" s="18" t="str">
        <f>IF(Φύλλο1!AK380=0,0,IF(Φύλλο1!AK380=1,"ΑΙΓΙΑΛΕΙΑΣ",IF(Φύλλο1!AK380=2,"ΔΥΤΙΚΗΣ ΑΧΑΪΑΣ",IF(Φύλλο1!AK380=3,"ΕΡΥΜΑΝΘΟΥ",IF(Φύλλο1!AK380=4,"ΚΑΛΑΒΡΥΤΩΝ",IF(Φύλλο1!AK380=5,"ΠΑΤΡΕΩN",error))))))</f>
        <v>ΑΙΓΙΑΛΕΙΑΣ</v>
      </c>
      <c r="P102" s="18">
        <f>IF(Φύλλο1!AL380 = 0,0,10)</f>
        <v>10</v>
      </c>
      <c r="Q102" s="18" t="str">
        <f>IF(Φύλλο1!AL380=0,0,IF(Φύλλο1!AL380=1,"ΑΙΓΙΑΛΕΙΑΣ",IF(Φύλλο1!AL380=2,"ΔΥΤΙΚΗΣ ΑΧΑΪΑΣ",IF(Φύλλο1!AL380=3,"ΕΡΥΜΑΝΘΟΥ",IF(Φύλλο1!AL380=4,"ΚΑΛΑΒΡΥΤΩΝ",IF(Φύλλο1!AL380=5,"ΠΑΤΡΕΩN",error))))))</f>
        <v>ΑΙΓΙΑΛΕΙΑΣ</v>
      </c>
      <c r="R102" s="18">
        <f>IF(Φύλλο1!G380 = 1,3,0)</f>
        <v>0</v>
      </c>
      <c r="S102" s="18">
        <f>IF(Φύλλο1!H380 = 1,2,0)</f>
        <v>0</v>
      </c>
      <c r="T102" s="18">
        <f>IF(Φύλλο1!I380=0,0,IF(Φύλλο1!I380=1,"ΑΙΓΙΑΛΕΙΑΣ",IF(Φύλλο1!I380=2,"ΔΥΤΙΚΗΣ ΑΧΑΪΑΣ",IF(Φύλλο1!I380=3,"ΕΡΥΜΑΝΘΟΥ",IF(Φύλλο1!I380=4,"ΚΑΛΑΒΡΥΤΩΝ",IF(Φύλλο1!I380=5,"ΠΑΤΡΕΩN",error))))))</f>
        <v>0</v>
      </c>
      <c r="U102" s="18">
        <f>IF(Φύλλο1!B380=1,5,IF(Φύλλο1!B380=2,20,IF(Φύλλο1!B380=3,30,0)))</f>
        <v>0</v>
      </c>
      <c r="V102" s="18">
        <f>IF(Φύλλο1!C380=1,1,IF(Φύλλο1!C380=2,3,0))</f>
        <v>0</v>
      </c>
      <c r="W102" s="18">
        <f>IF(Φύλλο1!D380=0,0,IF(Φύλλο1!D380=1,"ΑΙΓΙΑΛΕΙΑΣ",IF(Φύλλο1!D380=2,"ΔΥΤΙΚΗΣ ΑΧΑΪΑΣ",IF(Φύλλο1!D380=3,"ΕΡΥΜΑΝΘΟΥ",IF(Φύλλο1!D380=4,"ΚΑΛΑΒΡΥΤΩΝ",IF(Φύλλο1!D380=5,"ΠΑΤΡΕΩN",error))))))</f>
        <v>0</v>
      </c>
      <c r="X102" s="18">
        <f>IF(Φύλλο1!E380=1,5,0)</f>
        <v>0</v>
      </c>
      <c r="Y102" s="18">
        <f>IF(Φύλλο1!F380=0,0,IF(Φύλλο1!F380=1,"ΑΙΓΙΑΛΕΙΑΣ",IF(Φύλλο1!F380=2,"ΔΥΤΙΚΗΣ ΑΧΑΪΑΣ",IF(Φύλλο1!F380=3,"ΕΡΥΜΑΝΘΟΥ",IF(Φύλλο1!F380=4,"ΚΑΛΑΒΡΥΤΩΝ",IF(Φύλλο1!F380=5,"ΠΑΤΡΕΩN",error))))))</f>
        <v>0</v>
      </c>
      <c r="Z102" s="19">
        <f>AL102+L102+M102+R102+U102</f>
        <v>29.5</v>
      </c>
      <c r="AA102" s="18">
        <f>Z102 + IF(O102="ΠΑΤΡΕΩN",4,0) + IF(Q102="ΠΑΤΡΕΩN",10,0) + IF(T102="ΠΑΤΡΕΩN",S102,0) + IF(W102="ΠΑΤΡΕΩN",V102,0) + IF(Y102="ΠΑΤΡΕΩN",X102,0)</f>
        <v>29.5</v>
      </c>
      <c r="AB102" s="18">
        <f>Z102 + IF(O102="ΑΙΓΙΑΛΕΙΑΣ",4,0) + IF(Q102="ΑΙΓΙΑΛΕΙΑΣ",10,0) + IF(T102="ΑΙΓΙΑΛΕΙΑΣ",S102,0) + IF(W102="ΑΙΓΙΑΛΕΙΑΣ",V102,0) + IF(Y102="ΑΙΓΙΑΛΕΙΑΣ",X102,0)</f>
        <v>43.5</v>
      </c>
      <c r="AC102" s="18">
        <f>Z102 + IF(O102="ΔΥΤΙΚΗΣ ΑΧΑΪΑΣ",4,0) + IF(Q102="ΔΥΤΙΚΗΣ ΑΧΑΪΑΣ",10,0) + IF(T102="ΔΥΤΙΚΗΣ ΑΧΑΪΑΣ",S102,0) + IF(W102="ΔΥΤΙΚΗΣ ΑΧΑΪΑΣ",V102,0) + IF(Y102="ΔΥΤΙΚΗΣ ΑΧΑΪΑΣ",X102,0)</f>
        <v>29.5</v>
      </c>
      <c r="AD102" s="18">
        <f>Z102 + IF(O102="ΕΡΥΜΑΝΘΟΥ",4,0) + IF(Q102="ΕΡΥΜΑΝΘΟΥ",10,0) + IF(T102="ΕΡΥΜΑΝΘΟΥ",S102,0) + IF(W102="ΕΡΥΜΑΝΘΟΥ",V102,0) + IF(Y102="ΕΡΥΜΑΝΘΟΥ",X102,0)</f>
        <v>29.5</v>
      </c>
      <c r="AE102" s="18">
        <f>Z102 + IF(O102="ΚΑΛΑΒΡΥΤΩΝ",4,0) + IF(Q102="ΚΑΛΑΒΡΥΤΩΝ",10,0) + IF(T102="ΚΑΛΑΒΡΥΤΩΝ",S102,0) + IF(W102="ΚΑΛΑΒΡΥΤΩΝ",V102,0) + IF(Y102="ΚΑΛΑΒΡΥΤΩΝ",X102,0)</f>
        <v>29.5</v>
      </c>
      <c r="AF102" s="18" t="str">
        <f>IF(Φύλλο1!AN380=1,"ΝΑΙ","ΌΧΙ")</f>
        <v>ΌΧΙ</v>
      </c>
      <c r="AG102" s="45" t="s">
        <v>1350</v>
      </c>
      <c r="AH102" s="25"/>
      <c r="AI102" s="26">
        <f>H102</f>
        <v>17</v>
      </c>
      <c r="AJ102" s="26">
        <f>IF(J102&gt;14,I102+1,I102)</f>
        <v>0</v>
      </c>
      <c r="AK102" s="26">
        <f>AI102+AJ102/12</f>
        <v>17</v>
      </c>
      <c r="AL102" s="27">
        <f>ROUNDUP((IF(AK102&gt;20,(AK102-20)*2+10+15,(IF(AK102&gt;10,(AK102-10)*1.5+10,AK102*1)))),3)</f>
        <v>20.5</v>
      </c>
      <c r="AM102" s="28"/>
      <c r="AN102" s="42" t="s">
        <v>1349</v>
      </c>
      <c r="AO102" s="11"/>
      <c r="AP102" s="11"/>
      <c r="AQ102" s="11"/>
      <c r="AR102" s="11"/>
    </row>
    <row r="103" spans="1:44" s="12" customFormat="1">
      <c r="A103" s="39">
        <v>97</v>
      </c>
      <c r="B103" s="18" t="str">
        <f>Φύλλο1!BE340</f>
        <v>ΜΑΣΟΥΡΑ</v>
      </c>
      <c r="C103" s="18" t="str">
        <f>Φύλλο1!BD340</f>
        <v>ΑΝΑΣΤΑΣΙΑ</v>
      </c>
      <c r="D103" s="18" t="str">
        <f>Φύλλο1!BF340</f>
        <v>ΝΙΚΟΛΑΟΣ</v>
      </c>
      <c r="E103" s="18" t="str">
        <f>Φύλλο1!BG340</f>
        <v>13ο ΝΗΠΙΑΓΩΓΕΙΟ ΠΑΤΡΩΝ</v>
      </c>
      <c r="F103" s="18">
        <f>Φύλλο1!BC340</f>
        <v>615344</v>
      </c>
      <c r="G103" s="18" t="str">
        <f>Φύλλο1!BK340</f>
        <v>ΠΕ60</v>
      </c>
      <c r="H103" s="18">
        <f>Φύλλο1!BH340</f>
        <v>14</v>
      </c>
      <c r="I103" s="18">
        <f>Φύλλο1!BI340</f>
        <v>2</v>
      </c>
      <c r="J103" s="18">
        <f>Φύλλο1!BJ340</f>
        <v>27</v>
      </c>
      <c r="K103" s="18">
        <f>IF(H103&lt;=10,H103+TRUNC((IF(J103&gt;15,(I103+1)/12,I103/12)),3),(IF(AND((H103&gt;10),(H103&lt;=20)),10+(H103-10)*1.5+TRUNC((1.5*(IF(J103&gt;15,(I103+1)/12,I103/12))),3),25+(H103-20)*2+TRUNC((2*(IF(J103&gt;15,(I103+1)/12,I103/12))),3))))</f>
        <v>16.375</v>
      </c>
      <c r="L103" s="18">
        <f>IF(Φύλλο1!AH340=0,0,IF(Φύλλο1!AH340=1,4,IF(Φύλλο1!AH340=2,4,IF(Φύλλο1!AH340=3,4,IF(Φύλλο1!AH340=4,12,IF(Φύλλο1!AH340=5,6,"error"))))))</f>
        <v>4</v>
      </c>
      <c r="M103" s="18">
        <f>IF(Φύλλο1!AI340=0,0,IF(Φύλλο1!AI340=1,5,IF(Φύλλο1!AI340=2,11,IF(Φύλλο1!AI340=3,19,IF(Φύλλο1!AI340=4,29,19+(Φύλλο1!AI340-3)*10)))))</f>
        <v>5</v>
      </c>
      <c r="N103" s="18">
        <f>IF(Φύλλο1!AK340 = 0,0,4)</f>
        <v>4</v>
      </c>
      <c r="O103" s="18" t="str">
        <f>IF(Φύλλο1!AK340=0,0,IF(Φύλλο1!AK340=1,"ΑΙΓΙΑΛΕΙΑΣ",IF(Φύλλο1!AK340=2,"ΔΥΤΙΚΗΣ ΑΧΑΪΑΣ",IF(Φύλλο1!AK340=3,"ΕΡΥΜΑΝΘΟΥ",IF(Φύλλο1!AK340=4,"ΚΑΛΑΒΡΥΤΩΝ",IF(Φύλλο1!AK340=5,"ΠΑΤΡΕΩN",error))))))</f>
        <v>ΠΑΤΡΕΩN</v>
      </c>
      <c r="P103" s="18">
        <f>IF(Φύλλο1!AL340 = 0,0,10)</f>
        <v>0</v>
      </c>
      <c r="Q103" s="18">
        <f>IF(Φύλλο1!AL340=0,0,IF(Φύλλο1!AL340=1,"ΑΙΓΙΑΛΕΙΑΣ",IF(Φύλλο1!AL340=2,"ΔΥΤΙΚΗΣ ΑΧΑΪΑΣ",IF(Φύλλο1!AL340=3,"ΕΡΥΜΑΝΘΟΥ",IF(Φύλλο1!AL340=4,"ΚΑΛΑΒΡΥΤΩΝ",IF(Φύλλο1!AL340=5,"ΠΑΤΡΕΩN",error))))))</f>
        <v>0</v>
      </c>
      <c r="R103" s="18">
        <f>IF(Φύλλο1!G340 = 1,3,0)</f>
        <v>0</v>
      </c>
      <c r="S103" s="18">
        <f>IF(Φύλλο1!H340 = 1,2,0)</f>
        <v>0</v>
      </c>
      <c r="T103" s="18">
        <f>IF(Φύλλο1!I340=0,0,IF(Φύλλο1!I340=1,"ΑΙΓΙΑΛΕΙΑΣ",IF(Φύλλο1!I340=2,"ΔΥΤΙΚΗΣ ΑΧΑΪΑΣ",IF(Φύλλο1!I340=3,"ΕΡΥΜΑΝΘΟΥ",IF(Φύλλο1!I340=4,"ΚΑΛΑΒΡΥΤΩΝ",IF(Φύλλο1!I340=5,"ΠΑΤΡΕΩN",error))))))</f>
        <v>0</v>
      </c>
      <c r="U103" s="18">
        <f>IF(Φύλλο1!B340=1,5,IF(Φύλλο1!B340=2,20,IF(Φύλλο1!B340=3,30,0)))</f>
        <v>0</v>
      </c>
      <c r="V103" s="18">
        <f>IF(Φύλλο1!C340=1,1,IF(Φύλλο1!C340=2,3,0))</f>
        <v>0</v>
      </c>
      <c r="W103" s="18">
        <f>IF(Φύλλο1!D340=0,0,IF(Φύλλο1!D340=1,"ΑΙΓΙΑΛΕΙΑΣ",IF(Φύλλο1!D340=2,"ΔΥΤΙΚΗΣ ΑΧΑΪΑΣ",IF(Φύλλο1!D340=3,"ΕΡΥΜΑΝΘΟΥ",IF(Φύλλο1!D340=4,"ΚΑΛΑΒΡΥΤΩΝ",IF(Φύλλο1!D340=5,"ΠΑΤΡΕΩN",error))))))</f>
        <v>0</v>
      </c>
      <c r="X103" s="18">
        <f>IF(Φύλλο1!E340=1,5,0)</f>
        <v>0</v>
      </c>
      <c r="Y103" s="18">
        <f>IF(Φύλλο1!F340=0,0,IF(Φύλλο1!F340=1,"ΑΙΓΙΑΛΕΙΑΣ",IF(Φύλλο1!F340=2,"ΔΥΤΙΚΗΣ ΑΧΑΪΑΣ",IF(Φύλλο1!F340=3,"ΕΡΥΜΑΝΘΟΥ",IF(Φύλλο1!F340=4,"ΚΑΛΑΒΡΥΤΩΝ",IF(Φύλλο1!F340=5,"ΠΑΤΡΕΩN",error))))))</f>
        <v>0</v>
      </c>
      <c r="Z103" s="19">
        <f>AL103+L103+M103+R103+U103</f>
        <v>25.375</v>
      </c>
      <c r="AA103" s="18">
        <f>Z103 + IF(O103="ΠΑΤΡΕΩN",4,0) + IF(Q103="ΠΑΤΡΕΩN",10,0) + IF(T103="ΠΑΤΡΕΩN",S103,0) + IF(W103="ΠΑΤΡΕΩN",V103,0) + IF(Y103="ΠΑΤΡΕΩN",X103,0)</f>
        <v>29.375</v>
      </c>
      <c r="AB103" s="18">
        <f>Z103 + IF(O103="ΑΙΓΙΑΛΕΙΑΣ",4,0) + IF(Q103="ΑΙΓΙΑΛΕΙΑΣ",10,0) + IF(T103="ΑΙΓΙΑΛΕΙΑΣ",S103,0) + IF(W103="ΑΙΓΙΑΛΕΙΑΣ",V103,0) + IF(Y103="ΑΙΓΙΑΛΕΙΑΣ",X103,0)</f>
        <v>25.375</v>
      </c>
      <c r="AC103" s="18">
        <f>Z103 + IF(O103="ΔΥΤΙΚΗΣ ΑΧΑΪΑΣ",4,0) + IF(Q103="ΔΥΤΙΚΗΣ ΑΧΑΪΑΣ",10,0) + IF(T103="ΔΥΤΙΚΗΣ ΑΧΑΪΑΣ",S103,0) + IF(W103="ΔΥΤΙΚΗΣ ΑΧΑΪΑΣ",V103,0) + IF(Y103="ΔΥΤΙΚΗΣ ΑΧΑΪΑΣ",X103,0)</f>
        <v>25.375</v>
      </c>
      <c r="AD103" s="18">
        <f>Z103 + IF(O103="ΕΡΥΜΑΝΘΟΥ",4,0) + IF(Q103="ΕΡΥΜΑΝΘΟΥ",10,0) + IF(T103="ΕΡΥΜΑΝΘΟΥ",S103,0) + IF(W103="ΕΡΥΜΑΝΘΟΥ",V103,0) + IF(Y103="ΕΡΥΜΑΝΘΟΥ",X103,0)</f>
        <v>25.375</v>
      </c>
      <c r="AE103" s="18">
        <f>Z103 + IF(O103="ΚΑΛΑΒΡΥΤΩΝ",4,0) + IF(Q103="ΚΑΛΑΒΡΥΤΩΝ",10,0) + IF(T103="ΚΑΛΑΒΡΥΤΩΝ",S103,0) + IF(W103="ΚΑΛΑΒΡΥΤΩΝ",V103,0) + IF(Y103="ΚΑΛΑΒΡΥΤΩΝ",X103,0)</f>
        <v>25.375</v>
      </c>
      <c r="AF103" s="18" t="str">
        <f>IF(Φύλλο1!AN340=1,"ΝΑΙ","ΌΧΙ")</f>
        <v>ΌΧΙ</v>
      </c>
      <c r="AG103" s="45" t="s">
        <v>1350</v>
      </c>
      <c r="AH103" s="43"/>
      <c r="AI103" s="27">
        <f>H103</f>
        <v>14</v>
      </c>
      <c r="AJ103" s="41">
        <f>IF(J103&gt;14,I103+1,I103)</f>
        <v>3</v>
      </c>
      <c r="AK103" s="41">
        <f>AI103+AJ103/12</f>
        <v>14.25</v>
      </c>
      <c r="AL103" s="41">
        <f>ROUNDUP((IF(AK103&gt;20,(AK103-20)*2+10+15,(IF(AK103&gt;10,(AK103-10)*1.5+10,AK103*1)))),3)</f>
        <v>16.375</v>
      </c>
      <c r="AM103" s="28"/>
      <c r="AN103" s="42" t="s">
        <v>1349</v>
      </c>
    </row>
    <row r="104" spans="1:44" s="12" customFormat="1">
      <c r="A104" s="44">
        <v>75</v>
      </c>
      <c r="B104" s="18" t="str">
        <f>Φύλλο1!BE8</f>
        <v>ΠΑΠΑΧΡΙΣΤΟΠΟΥΛΟΥ</v>
      </c>
      <c r="C104" s="18" t="str">
        <f>Φύλλο1!BD8</f>
        <v>ΜΑΡΙΑ</v>
      </c>
      <c r="D104" s="18" t="str">
        <f>Φύλλο1!BF8</f>
        <v>ΙΩΑΝΝΗΣ</v>
      </c>
      <c r="E104" s="18" t="str">
        <f>Φύλλο1!BG8</f>
        <v>1ο ΝΗΠΙΑΓΩΓΕΙΟ ΑΚΡΑΤΑΣ</v>
      </c>
      <c r="F104" s="18">
        <f>Φύλλο1!BC8</f>
        <v>616586</v>
      </c>
      <c r="G104" s="18" t="str">
        <f>Φύλλο1!BK8</f>
        <v>ΠΕ60</v>
      </c>
      <c r="H104" s="18">
        <f>Φύλλο1!BH8</f>
        <v>12</v>
      </c>
      <c r="I104" s="18">
        <f>Φύλλο1!BI8</f>
        <v>9</v>
      </c>
      <c r="J104" s="18">
        <f>Φύλλο1!BJ8</f>
        <v>23</v>
      </c>
      <c r="K104" s="18">
        <f>IF(H104&lt;=10,H104+TRUNC((IF(J104&gt;15,(I104+1)/12,I104/12)),3),(IF(AND((H104&gt;10),(H104&lt;=20)),10+(H104-10)*1.5+TRUNC((1.5*(IF(J104&gt;15,(I104+1)/12,I104/12))),3),25+(H104-20)*2+TRUNC((2*(IF(J104&gt;15,(I104+1)/12,I104/12))),3))))</f>
        <v>14.25</v>
      </c>
      <c r="L104" s="18">
        <f>IF(Φύλλο1!AH8=0,0,IF(Φύλλο1!AH8=1,4,IF(Φύλλο1!AH8=2,4,IF(Φύλλο1!AH8=3,4,IF(Φύλλο1!AH8=4,12,IF(Φύλλο1!AH8=5,6,"error"))))))</f>
        <v>4</v>
      </c>
      <c r="M104" s="18">
        <f>IF(Φύλλο1!AI8=0,0,IF(Φύλλο1!AI8=1,5,IF(Φύλλο1!AI8=2,11,IF(Φύλλο1!AI8=3,19,IF(Φύλλο1!AI8=4,29,19+(Φύλλο1!AI8-3)*10)))))</f>
        <v>11</v>
      </c>
      <c r="N104" s="18">
        <f>IF(Φύλλο1!AK8 = 0,0,4)</f>
        <v>4</v>
      </c>
      <c r="O104" s="18" t="str">
        <f>IF(Φύλλο1!AK8=0,0,IF(Φύλλο1!AK8=1,"ΑΙΓΙΑΛΕΙΑΣ",IF(Φύλλο1!AK8=2,"ΔΥΤΙΚΗΣ ΑΧΑΪΑΣ",IF(Φύλλο1!AK8=3,"ΕΡΥΜΑΝΘΟΥ",IF(Φύλλο1!AK8=4,"ΚΑΛΑΒΡΥΤΩΝ",IF(Φύλλο1!AK8=5,"ΠΑΤΡΕΩN",error))))))</f>
        <v>ΑΙΓΙΑΛΕΙΑΣ</v>
      </c>
      <c r="P104" s="18">
        <f>IF(Φύλλο1!AL8 = 0,0,10)</f>
        <v>10</v>
      </c>
      <c r="Q104" s="18" t="str">
        <f>IF(Φύλλο1!AL8=0,0,IF(Φύλλο1!AL8=1,"ΑΙΓΙΑΛΕΙΑΣ",IF(Φύλλο1!AL8=2,"ΔΥΤΙΚΗΣ ΑΧΑΪΑΣ",IF(Φύλλο1!AL8=3,"ΕΡΥΜΑΝΘΟΥ",IF(Φύλλο1!AL8=4,"ΚΑΛΑΒΡΥΤΩΝ",IF(Φύλλο1!AL8=5,"ΠΑΤΡΕΩN",error))))))</f>
        <v>ΑΙΓΙΑΛΕΙΑΣ</v>
      </c>
      <c r="R104" s="18">
        <f>IF(Φύλλο1!G8 = 1,3,0)</f>
        <v>0</v>
      </c>
      <c r="S104" s="18">
        <f>IF(Φύλλο1!H8 = 1,2,0)</f>
        <v>0</v>
      </c>
      <c r="T104" s="18">
        <f>IF(Φύλλο1!I8=0,0,IF(Φύλλο1!I8=1,"ΑΙΓΙΑΛΕΙΑΣ",IF(Φύλλο1!I8=2,"ΔΥΤΙΚΗΣ ΑΧΑΪΑΣ",IF(Φύλλο1!I8=3,"ΕΡΥΜΑΝΘΟΥ",IF(Φύλλο1!I8=4,"ΚΑΛΑΒΡΥΤΩΝ",IF(Φύλλο1!I8=5,"ΠΑΤΡΕΩN",error))))))</f>
        <v>0</v>
      </c>
      <c r="U104" s="18">
        <f>IF(Φύλλο1!B8=1,5,IF(Φύλλο1!B8=2,20,IF(Φύλλο1!B8=3,30,0)))</f>
        <v>0</v>
      </c>
      <c r="V104" s="18">
        <f>IF(Φύλλο1!C8=1,1,IF(Φύλλο1!C8=2,3,0))</f>
        <v>0</v>
      </c>
      <c r="W104" s="18">
        <f>IF(Φύλλο1!D8=0,0,IF(Φύλλο1!D8=1,"ΑΙΓΙΑΛΕΙΑΣ",IF(Φύλλο1!D8=2,"ΔΥΤΙΚΗΣ ΑΧΑΪΑΣ",IF(Φύλλο1!D8=3,"ΕΡΥΜΑΝΘΟΥ",IF(Φύλλο1!D8=4,"ΚΑΛΑΒΡΥΤΩΝ",IF(Φύλλο1!D8=5,"ΠΑΤΡΕΩN",error))))))</f>
        <v>0</v>
      </c>
      <c r="X104" s="18">
        <f>IF(Φύλλο1!E8=1,5,0)</f>
        <v>0</v>
      </c>
      <c r="Y104" s="18">
        <f>IF(Φύλλο1!F8=0,0,IF(Φύλλο1!F8=1,"ΑΙΓΙΑΛΕΙΑΣ",IF(Φύλλο1!F8=2,"ΔΥΤΙΚΗΣ ΑΧΑΪΑΣ",IF(Φύλλο1!F8=3,"ΕΡΥΜΑΝΘΟΥ",IF(Φύλλο1!F8=4,"ΚΑΛΑΒΡΥΤΩΝ",IF(Φύλλο1!F8=5,"ΠΑΤΡΕΩN",error))))))</f>
        <v>0</v>
      </c>
      <c r="Z104" s="19">
        <f>AL104+L104+M104+R104+U104</f>
        <v>29.25</v>
      </c>
      <c r="AA104" s="18">
        <f>Z104 + IF(O104="ΠΑΤΡΕΩN",4,0) + IF(Q104="ΠΑΤΡΕΩN",10,0) + IF(T104="ΠΑΤΡΕΩN",S104,0) + IF(W104="ΠΑΤΡΕΩN",V104,0) + IF(Y104="ΠΑΤΡΕΩN",X104,0)</f>
        <v>29.25</v>
      </c>
      <c r="AB104" s="18">
        <f>Z104 + IF(O104="ΑΙΓΙΑΛΕΙΑΣ",4,0) + IF(Q104="ΑΙΓΙΑΛΕΙΑΣ",10,0) + IF(T104="ΑΙΓΙΑΛΕΙΑΣ",S104,0) + IF(W104="ΑΙΓΙΑΛΕΙΑΣ",V104,0) + IF(Y104="ΑΙΓΙΑΛΕΙΑΣ",X104,0)</f>
        <v>43.25</v>
      </c>
      <c r="AC104" s="18">
        <f>Z104 + IF(O104="ΔΥΤΙΚΗΣ ΑΧΑΪΑΣ",4,0) + IF(Q104="ΔΥΤΙΚΗΣ ΑΧΑΪΑΣ",10,0) + IF(T104="ΔΥΤΙΚΗΣ ΑΧΑΪΑΣ",S104,0) + IF(W104="ΔΥΤΙΚΗΣ ΑΧΑΪΑΣ",V104,0) + IF(Y104="ΔΥΤΙΚΗΣ ΑΧΑΪΑΣ",X104,0)</f>
        <v>29.25</v>
      </c>
      <c r="AD104" s="18">
        <f>Z104 + IF(O104="ΕΡΥΜΑΝΘΟΥ",4,0) + IF(Q104="ΕΡΥΜΑΝΘΟΥ",10,0) + IF(T104="ΕΡΥΜΑΝΘΟΥ",S104,0) + IF(W104="ΕΡΥΜΑΝΘΟΥ",V104,0) + IF(Y104="ΕΡΥΜΑΝΘΟΥ",X104,0)</f>
        <v>29.25</v>
      </c>
      <c r="AE104" s="18">
        <f>Z104 + IF(O104="ΚΑΛΑΒΡΥΤΩΝ",4,0) + IF(Q104="ΚΑΛΑΒΡΥΤΩΝ",10,0) + IF(T104="ΚΑΛΑΒΡΥΤΩΝ",S104,0) + IF(W104="ΚΑΛΑΒΡΥΤΩΝ",V104,0) + IF(Y104="ΚΑΛΑΒΡΥΤΩΝ",X104,0)</f>
        <v>29.25</v>
      </c>
      <c r="AF104" s="18" t="str">
        <f>IF(Φύλλο1!AN8=1,"ΝΑΙ","ΌΧΙ")</f>
        <v>ΌΧΙ</v>
      </c>
      <c r="AG104" s="40" t="s">
        <v>1343</v>
      </c>
      <c r="AH104" s="43"/>
      <c r="AI104" s="27">
        <f>H104</f>
        <v>12</v>
      </c>
      <c r="AJ104" s="41">
        <f>IF(J104&gt;14,I104+1,I104)</f>
        <v>10</v>
      </c>
      <c r="AK104" s="41">
        <f>AI104+AJ104/12</f>
        <v>12.833333333333334</v>
      </c>
      <c r="AL104" s="41">
        <f>ROUNDUP((IF(AK104&gt;20,(AK104-20)*2+10+15,(IF(AK104&gt;10,(AK104-10)*1.5+10,AK104*1)))),3)</f>
        <v>14.25</v>
      </c>
      <c r="AM104" s="28"/>
      <c r="AN104" s="42" t="s">
        <v>1349</v>
      </c>
    </row>
    <row r="105" spans="1:44" s="12" customFormat="1">
      <c r="A105" s="44">
        <v>99</v>
      </c>
      <c r="B105" s="18" t="str">
        <f>Φύλλο1!BE319</f>
        <v>ΞΑΝΘΗ</v>
      </c>
      <c r="C105" s="18" t="str">
        <f>Φύλλο1!BD319</f>
        <v>ΓΕΩΡΓΙΑ</v>
      </c>
      <c r="D105" s="18" t="str">
        <f>Φύλλο1!BF319</f>
        <v>ΓΕΩΡΓΙΟΣ</v>
      </c>
      <c r="E105" s="15" t="s">
        <v>1334</v>
      </c>
      <c r="F105" s="18">
        <f>Φύλλο1!BC319</f>
        <v>608655</v>
      </c>
      <c r="G105" s="18" t="str">
        <f>Φύλλο1!BK319</f>
        <v>ΠΕ60</v>
      </c>
      <c r="H105" s="18">
        <f>Φύλλο1!BH319</f>
        <v>14</v>
      </c>
      <c r="I105" s="18">
        <f>Φύλλο1!BI319</f>
        <v>0</v>
      </c>
      <c r="J105" s="18">
        <f>Φύλλο1!BJ319</f>
        <v>0</v>
      </c>
      <c r="K105" s="18">
        <f>IF(H105&lt;=10,H105+TRUNC((IF(J105&gt;15,(I105+1)/12,I105/12)),3),(IF(AND((H105&gt;10),(H105&lt;=20)),10+(H105-10)*1.5+TRUNC((1.5*(IF(J105&gt;15,(I105+1)/12,I105/12))),3),25+(H105-20)*2+TRUNC((2*(IF(J105&gt;15,(I105+1)/12,I105/12))),3))))</f>
        <v>16</v>
      </c>
      <c r="L105" s="18">
        <f>IF(Φύλλο1!AH319=0,0,IF(Φύλλο1!AH319=1,4,IF(Φύλλο1!AH319=2,4,IF(Φύλλο1!AH319=3,4,IF(Φύλλο1!AH319=4,12,IF(Φύλλο1!AH319=5,6,"error"))))))</f>
        <v>4</v>
      </c>
      <c r="M105" s="18">
        <f>IF(Φύλλο1!AI319=0,0,IF(Φύλλο1!AI319=1,5,IF(Φύλλο1!AI319=2,11,IF(Φύλλο1!AI319=3,19,IF(Φύλλο1!AI319=4,29,19+(Φύλλο1!AI319-3)*10)))))</f>
        <v>5</v>
      </c>
      <c r="N105" s="18">
        <f>IF(Φύλλο1!AK319 = 0,0,4)</f>
        <v>4</v>
      </c>
      <c r="O105" s="18" t="str">
        <f>IF(Φύλλο1!AK319=0,0,IF(Φύλλο1!AK319=1,"ΑΙΓΙΑΛΕΙΑΣ",IF(Φύλλο1!AK319=2,"ΔΥΤΙΚΗΣ ΑΧΑΪΑΣ",IF(Φύλλο1!AK319=3,"ΕΡΥΜΑΝΘΟΥ",IF(Φύλλο1!AK319=4,"ΚΑΛΑΒΡΥΤΩΝ",IF(Φύλλο1!AK319=5,"ΠΑΤΡΕΩN",error))))))</f>
        <v>ΠΑΤΡΕΩN</v>
      </c>
      <c r="P105" s="18">
        <f>IF(Φύλλο1!AL319 = 0,0,10)</f>
        <v>10</v>
      </c>
      <c r="Q105" s="18" t="str">
        <f>IF(Φύλλο1!AL319=0,0,IF(Φύλλο1!AL319=1,"ΑΙΓΙΑΛΕΙΑΣ",IF(Φύλλο1!AL319=2,"ΔΥΤΙΚΗΣ ΑΧΑΪΑΣ",IF(Φύλλο1!AL319=3,"ΕΡΥΜΑΝΘΟΥ",IF(Φύλλο1!AL319=4,"ΚΑΛΑΒΡΥΤΩΝ",IF(Φύλλο1!AL319=5,"ΠΑΤΡΕΩN",error))))))</f>
        <v>ΑΙΓΙΑΛΕΙΑΣ</v>
      </c>
      <c r="R105" s="18">
        <f>IF(Φύλλο1!G319 = 1,3,0)</f>
        <v>0</v>
      </c>
      <c r="S105" s="18">
        <f>IF(Φύλλο1!H319 = 1,2,0)</f>
        <v>0</v>
      </c>
      <c r="T105" s="18">
        <f>IF(Φύλλο1!I319=0,0,IF(Φύλλο1!I319=1,"ΑΙΓΙΑΛΕΙΑΣ",IF(Φύλλο1!I319=2,"ΔΥΤΙΚΗΣ ΑΧΑΪΑΣ",IF(Φύλλο1!I319=3,"ΕΡΥΜΑΝΘΟΥ",IF(Φύλλο1!I319=4,"ΚΑΛΑΒΡΥΤΩΝ",IF(Φύλλο1!I319=5,"ΠΑΤΡΕΩN",error))))))</f>
        <v>0</v>
      </c>
      <c r="U105" s="18">
        <f>IF(Φύλλο1!B319=1,5,IF(Φύλλο1!B319=2,20,IF(Φύλλο1!B319=3,30,0)))</f>
        <v>0</v>
      </c>
      <c r="V105" s="18">
        <f>IF(Φύλλο1!C319=1,1,IF(Φύλλο1!C319=2,3,0))</f>
        <v>0</v>
      </c>
      <c r="W105" s="18">
        <f>IF(Φύλλο1!D319=0,0,IF(Φύλλο1!D319=1,"ΑΙΓΙΑΛΕΙΑΣ",IF(Φύλλο1!D319=2,"ΔΥΤΙΚΗΣ ΑΧΑΪΑΣ",IF(Φύλλο1!D319=3,"ΕΡΥΜΑΝΘΟΥ",IF(Φύλλο1!D319=4,"ΚΑΛΑΒΡΥΤΩΝ",IF(Φύλλο1!D319=5,"ΠΑΤΡΕΩN",error))))))</f>
        <v>0</v>
      </c>
      <c r="X105" s="18">
        <f>IF(Φύλλο1!E319=1,5,0)</f>
        <v>0</v>
      </c>
      <c r="Y105" s="18">
        <f>IF(Φύλλο1!F319=0,0,IF(Φύλλο1!F319=1,"ΑΙΓΙΑΛΕΙΑΣ",IF(Φύλλο1!F319=2,"ΔΥΤΙΚΗΣ ΑΧΑΪΑΣ",IF(Φύλλο1!F319=3,"ΕΡΥΜΑΝΘΟΥ",IF(Φύλλο1!F319=4,"ΚΑΛΑΒΡΥΤΩΝ",IF(Φύλλο1!F319=5,"ΠΑΤΡΕΩN",error))))))</f>
        <v>0</v>
      </c>
      <c r="Z105" s="19">
        <f>AL105+L105+M105+R105+U105</f>
        <v>25</v>
      </c>
      <c r="AA105" s="18">
        <f>Z105 + IF(O105="ΠΑΤΡΕΩN",4,0) + IF(Q105="ΠΑΤΡΕΩN",10,0) + IF(T105="ΠΑΤΡΕΩN",S105,0) + IF(W105="ΠΑΤΡΕΩN",V105,0) + IF(Y105="ΠΑΤΡΕΩN",X105,0)</f>
        <v>29</v>
      </c>
      <c r="AB105" s="18">
        <f>Z105 + IF(O105="ΑΙΓΙΑΛΕΙΑΣ",4,0) + IF(Q105="ΑΙΓΙΑΛΕΙΑΣ",10,0) + IF(T105="ΑΙΓΙΑΛΕΙΑΣ",S105,0) + IF(W105="ΑΙΓΙΑΛΕΙΑΣ",V105,0) + IF(Y105="ΑΙΓΙΑΛΕΙΑΣ",X105,0)</f>
        <v>35</v>
      </c>
      <c r="AC105" s="18">
        <f>Z105 + IF(O105="ΔΥΤΙΚΗΣ ΑΧΑΪΑΣ",4,0) + IF(Q105="ΔΥΤΙΚΗΣ ΑΧΑΪΑΣ",10,0) + IF(T105="ΔΥΤΙΚΗΣ ΑΧΑΪΑΣ",S105,0) + IF(W105="ΔΥΤΙΚΗΣ ΑΧΑΪΑΣ",V105,0) + IF(Y105="ΔΥΤΙΚΗΣ ΑΧΑΪΑΣ",X105,0)</f>
        <v>25</v>
      </c>
      <c r="AD105" s="18">
        <f>Z105 + IF(O105="ΕΡΥΜΑΝΘΟΥ",4,0) + IF(Q105="ΕΡΥΜΑΝΘΟΥ",10,0) + IF(T105="ΕΡΥΜΑΝΘΟΥ",S105,0) + IF(W105="ΕΡΥΜΑΝΘΟΥ",V105,0) + IF(Y105="ΕΡΥΜΑΝΘΟΥ",X105,0)</f>
        <v>25</v>
      </c>
      <c r="AE105" s="18">
        <f>Z105 + IF(O105="ΚΑΛΑΒΡΥΤΩΝ",4,0) + IF(Q105="ΚΑΛΑΒΡΥΤΩΝ",10,0) + IF(T105="ΚΑΛΑΒΡΥΤΩΝ",S105,0) + IF(W105="ΚΑΛΑΒΡΥΤΩΝ",V105,0) + IF(Y105="ΚΑΛΑΒΡΥΤΩΝ",X105,0)</f>
        <v>25</v>
      </c>
      <c r="AF105" s="18" t="str">
        <f>IF(Φύλλο1!AN319=1,"ΝΑΙ","ΌΧΙ")</f>
        <v>ΌΧΙ</v>
      </c>
      <c r="AG105" s="40" t="s">
        <v>1337</v>
      </c>
      <c r="AH105" s="43"/>
      <c r="AI105" s="27">
        <f>H105</f>
        <v>14</v>
      </c>
      <c r="AJ105" s="41">
        <f>IF(J105&gt;14,I105+1,I105)</f>
        <v>0</v>
      </c>
      <c r="AK105" s="41">
        <f>AI105+AJ105/12</f>
        <v>14</v>
      </c>
      <c r="AL105" s="41">
        <f>ROUNDUP((IF(AK105&gt;20,(AK105-20)*2+10+15,(IF(AK105&gt;10,(AK105-10)*1.5+10,AK105*1)))),3)</f>
        <v>16</v>
      </c>
      <c r="AM105" s="28"/>
      <c r="AN105" s="42" t="s">
        <v>1349</v>
      </c>
    </row>
    <row r="106" spans="1:44" s="12" customFormat="1">
      <c r="A106" s="39">
        <v>100</v>
      </c>
      <c r="B106" s="15" t="s">
        <v>1270</v>
      </c>
      <c r="C106" s="15" t="s">
        <v>239</v>
      </c>
      <c r="D106" s="15" t="s">
        <v>784</v>
      </c>
      <c r="E106" s="15" t="s">
        <v>337</v>
      </c>
      <c r="F106" s="15">
        <v>611653</v>
      </c>
      <c r="G106" s="15" t="s">
        <v>127</v>
      </c>
      <c r="H106" s="15">
        <v>9</v>
      </c>
      <c r="I106" s="15">
        <v>8</v>
      </c>
      <c r="J106" s="15">
        <v>16</v>
      </c>
      <c r="K106" s="17">
        <f>IF(H106&lt;=10,H106+TRUNC((IF(J106&gt;15,(I106+1)/12,I106/12)),3),(IF(AND((H106&gt;10),(H106&lt;=20)),10+(H106-10)*1.5+TRUNC((1.5*(IF(J106&gt;15,(I106+1)/12,I106/12))),3),25+(H106-20)*2+TRUNC((2*(IF(J106&gt;15,(I106+1)/12,I106/12))),3))))</f>
        <v>9.75</v>
      </c>
      <c r="L106" s="15">
        <v>4</v>
      </c>
      <c r="M106" s="15">
        <v>11</v>
      </c>
      <c r="N106" s="15">
        <v>4</v>
      </c>
      <c r="O106" s="15" t="s">
        <v>1260</v>
      </c>
      <c r="P106" s="16"/>
      <c r="Q106" s="16"/>
      <c r="R106" s="16"/>
      <c r="S106" s="18">
        <f>IF(Φύλλο1!H400 = 1,2,0)</f>
        <v>0</v>
      </c>
      <c r="T106" s="16"/>
      <c r="U106" s="16"/>
      <c r="V106" s="16"/>
      <c r="W106" s="16"/>
      <c r="X106" s="16"/>
      <c r="Y106" s="16"/>
      <c r="Z106" s="19">
        <f>AL106+L106+M106+R106+U106</f>
        <v>24.75</v>
      </c>
      <c r="AA106" s="18">
        <f>Z106 + IF(O106="ΠΑΤΡΕΩN",4,0) + IF(Q106="ΠΑΤΡΕΩN",10,0) + IF(T106="ΠΑΤΡΕΩN",S106,0) + IF(W106="ΠΑΤΡΕΩN",V106,0) + IF(Y106="ΠΑΤΡΕΩN",X106,0)</f>
        <v>28.75</v>
      </c>
      <c r="AB106" s="18">
        <f>Z106 + IF(O106="ΑΙΓΙΑΛΕΙΑΣ",4,0) + IF(Q106="ΑΙΓΙΑΛΕΙΑΣ",10,0) + IF(T106="ΑΙΓΙΑΛΕΙΑΣ",S106,0) + IF(W106="ΑΙΓΙΑΛΕΙΑΣ",V106,0) + IF(Y106="ΑΙΓΙΑΛΕΙΑΣ",X106,0)</f>
        <v>24.75</v>
      </c>
      <c r="AC106" s="18">
        <f>Z106 + IF(O106="ΔΥΤΙΚΗΣ ΑΧΑΪΑΣ",4,0) + IF(Q106="ΔΥΤΙΚΗΣ ΑΧΑΪΑΣ",10,0) + IF(T106="ΔΥΤΙΚΗΣ ΑΧΑΪΑΣ",S106,0) + IF(W106="ΔΥΤΙΚΗΣ ΑΧΑΪΑΣ",V106,0) + IF(Y106="ΔΥΤΙΚΗΣ ΑΧΑΪΑΣ",X106,0)</f>
        <v>24.75</v>
      </c>
      <c r="AD106" s="18">
        <f>Z106 + IF(O106="ΕΡΥΜΑΝΘΟΥ",4,0) + IF(Q106="ΕΡΥΜΑΝΘΟΥ",10,0) + IF(T106="ΕΡΥΜΑΝΘΟΥ",S106,0) + IF(W106="ΕΡΥΜΑΝΘΟΥ",V106,0) + IF(Y106="ΕΡΥΜΑΝΘΟΥ",X106,0)</f>
        <v>24.75</v>
      </c>
      <c r="AE106" s="18">
        <f>Z106 + IF(O106="ΚΑΛΑΒΡΥΤΩΝ",4,0) + IF(Q106="ΚΑΛΑΒΡΥΤΩΝ",10,0) + IF(T106="ΚΑΛΑΒΡΥΤΩΝ",S106,0) + IF(W106="ΚΑΛΑΒΡΥΤΩΝ",V106,0) + IF(Y106="ΚΑΛΑΒΡΥΤΩΝ",X106,0)</f>
        <v>24.75</v>
      </c>
      <c r="AF106" s="18" t="str">
        <f>IF(Φύλλο1!AN394=1,"ΝΑΙ","ΌΧΙ")</f>
        <v>ΌΧΙ</v>
      </c>
      <c r="AG106" s="20" t="s">
        <v>1335</v>
      </c>
      <c r="AH106" s="25"/>
      <c r="AI106" s="27">
        <f>H106</f>
        <v>9</v>
      </c>
      <c r="AJ106" s="41">
        <f>IF(J106&gt;14,I106+1,I106)</f>
        <v>9</v>
      </c>
      <c r="AK106" s="41">
        <f>AI106+AJ106/12</f>
        <v>9.75</v>
      </c>
      <c r="AL106" s="41">
        <f>ROUNDUP((IF(AK106&gt;20,(AK106-20)*2+10+15,(IF(AK106&gt;10,(AK106-10)*1.5+10,AK106*1)))),3)</f>
        <v>9.75</v>
      </c>
      <c r="AM106" s="28"/>
      <c r="AN106" s="42" t="s">
        <v>1349</v>
      </c>
    </row>
    <row r="107" spans="1:44" s="12" customFormat="1">
      <c r="A107" s="39">
        <v>83</v>
      </c>
      <c r="B107" s="18" t="str">
        <f>Φύλλο1!BE250</f>
        <v>PERTTULA-PANAGIOTOU</v>
      </c>
      <c r="C107" s="18" t="str">
        <f>Φύλλο1!BD250</f>
        <v>LEENA-MARIA</v>
      </c>
      <c r="D107" s="18" t="str">
        <f>Φύλλο1!BF250</f>
        <v>ΕΡΚΚΙ</v>
      </c>
      <c r="E107" s="18" t="str">
        <f>Φύλλο1!BG250</f>
        <v>21ο ΝΗΠΙΑΓΩΓΕΙΟ ΠΑΤΡΩΝ</v>
      </c>
      <c r="F107" s="18">
        <f>Φύλλο1!BC250</f>
        <v>602990</v>
      </c>
      <c r="G107" s="18" t="str">
        <f>Φύλλο1!BK250</f>
        <v>ΠΕ60</v>
      </c>
      <c r="H107" s="18">
        <f>Φύλλο1!BH250</f>
        <v>16</v>
      </c>
      <c r="I107" s="18">
        <f>Φύλλο1!BI250</f>
        <v>0</v>
      </c>
      <c r="J107" s="18">
        <f>Φύλλο1!BJ250</f>
        <v>0</v>
      </c>
      <c r="K107" s="18">
        <f>IF(H107&lt;=10,H107+TRUNC((IF(J107&gt;15,(I107+1)/12,I107/12)),3),(IF(AND((H107&gt;10),(H107&lt;=20)),10+(H107-10)*1.5+TRUNC((1.5*(IF(J107&gt;15,(I107+1)/12,I107/12))),3),25+(H107-20)*2+TRUNC((2*(IF(J107&gt;15,(I107+1)/12,I107/12))),3))))</f>
        <v>19</v>
      </c>
      <c r="L107" s="18">
        <f>IF(Φύλλο1!AH250=0,0,IF(Φύλλο1!AH250=1,4,IF(Φύλλο1!AH250=2,4,IF(Φύλλο1!AH250=3,4,IF(Φύλλο1!AH250=4,12,IF(Φύλλο1!AH250=5,6,"error"))))))</f>
        <v>4</v>
      </c>
      <c r="M107" s="15">
        <v>5</v>
      </c>
      <c r="N107" s="15">
        <v>0</v>
      </c>
      <c r="O107" s="15">
        <v>0</v>
      </c>
      <c r="P107" s="18">
        <f>IF(Φύλλο1!AL250 = 0,0,10)</f>
        <v>0</v>
      </c>
      <c r="Q107" s="18">
        <f>IF(Φύλλο1!AL250=0,0,IF(Φύλλο1!AL250=1,"ΑΙΓΙΑΛΕΙΑΣ",IF(Φύλλο1!AL250=2,"ΔΥΤΙΚΗΣ ΑΧΑΪΑΣ",IF(Φύλλο1!AL250=3,"ΕΡΥΜΑΝΘΟΥ",IF(Φύλλο1!AL250=4,"ΚΑΛΑΒΡΥΤΩΝ",IF(Φύλλο1!AL250=5,"ΠΑΤΡΕΩN",error))))))</f>
        <v>0</v>
      </c>
      <c r="R107" s="18">
        <f>IF(Φύλλο1!G250 = 1,3,0)</f>
        <v>0</v>
      </c>
      <c r="S107" s="18">
        <f>IF(Φύλλο1!H250 = 1,2,0)</f>
        <v>0</v>
      </c>
      <c r="T107" s="18">
        <f>IF(Φύλλο1!I250=0,0,IF(Φύλλο1!I250=1,"ΑΙΓΙΑΛΕΙΑΣ",IF(Φύλλο1!I250=2,"ΔΥΤΙΚΗΣ ΑΧΑΪΑΣ",IF(Φύλλο1!I250=3,"ΕΡΥΜΑΝΘΟΥ",IF(Φύλλο1!I250=4,"ΚΑΛΑΒΡΥΤΩΝ",IF(Φύλλο1!I250=5,"ΠΑΤΡΕΩN",error))))))</f>
        <v>0</v>
      </c>
      <c r="U107" s="18">
        <f>IF(Φύλλο1!B250=1,5,IF(Φύλλο1!B250=2,20,IF(Φύλλο1!B250=3,30,0)))</f>
        <v>0</v>
      </c>
      <c r="V107" s="18">
        <f>IF(Φύλλο1!C250=1,1,IF(Φύλλο1!C250=2,3,0))</f>
        <v>0</v>
      </c>
      <c r="W107" s="18">
        <f>IF(Φύλλο1!D250=0,0,IF(Φύλλο1!D250=1,"ΑΙΓΙΑΛΕΙΑΣ",IF(Φύλλο1!D250=2,"ΔΥΤΙΚΗΣ ΑΧΑΪΑΣ",IF(Φύλλο1!D250=3,"ΕΡΥΜΑΝΘΟΥ",IF(Φύλλο1!D250=4,"ΚΑΛΑΒΡΥΤΩΝ",IF(Φύλλο1!D250=5,"ΠΑΤΡΕΩN",error))))))</f>
        <v>0</v>
      </c>
      <c r="X107" s="18">
        <f>IF(Φύλλο1!E250=1,5,0)</f>
        <v>0</v>
      </c>
      <c r="Y107" s="18">
        <f>IF(Φύλλο1!F250=0,0,IF(Φύλλο1!F250=1,"ΑΙΓΙΑΛΕΙΑΣ",IF(Φύλλο1!F250=2,"ΔΥΤΙΚΗΣ ΑΧΑΪΑΣ",IF(Φύλλο1!F250=3,"ΕΡΥΜΑΝΘΟΥ",IF(Φύλλο1!F250=4,"ΚΑΛΑΒΡΥΤΩΝ",IF(Φύλλο1!F250=5,"ΠΑΤΡΕΩN",error))))))</f>
        <v>0</v>
      </c>
      <c r="Z107" s="19">
        <f>AL107+L107+M107+R107+U107</f>
        <v>28</v>
      </c>
      <c r="AA107" s="18">
        <f>Z107 + IF(O107="ΠΑΤΡΕΩN",4,0) + IF(Q107="ΠΑΤΡΕΩN",10,0) + IF(T107="ΠΑΤΡΕΩN",S107,0) + IF(W107="ΠΑΤΡΕΩN",V107,0) + IF(Y107="ΠΑΤΡΕΩN",X107,0)</f>
        <v>28</v>
      </c>
      <c r="AB107" s="18">
        <f>Z107 + IF(O107="ΑΙΓΙΑΛΕΙΑΣ",4,0) + IF(Q107="ΑΙΓΙΑΛΕΙΑΣ",10,0) + IF(T107="ΑΙΓΙΑΛΕΙΑΣ",S107,0) + IF(W107="ΑΙΓΙΑΛΕΙΑΣ",V107,0) + IF(Y107="ΑΙΓΙΑΛΕΙΑΣ",X107,0)</f>
        <v>28</v>
      </c>
      <c r="AC107" s="18">
        <f>Z107 + IF(O107="ΔΥΤΙΚΗΣ ΑΧΑΪΑΣ",4,0) + IF(Q107="ΔΥΤΙΚΗΣ ΑΧΑΪΑΣ",10,0) + IF(T107="ΔΥΤΙΚΗΣ ΑΧΑΪΑΣ",S107,0) + IF(W107="ΔΥΤΙΚΗΣ ΑΧΑΪΑΣ",V107,0) + IF(Y107="ΔΥΤΙΚΗΣ ΑΧΑΪΑΣ",X107,0)</f>
        <v>28</v>
      </c>
      <c r="AD107" s="18">
        <f>Z107 + IF(O107="ΕΡΥΜΑΝΘΟΥ",4,0) + IF(Q107="ΕΡΥΜΑΝΘΟΥ",10,0) + IF(T107="ΕΡΥΜΑΝΘΟΥ",S107,0) + IF(W107="ΕΡΥΜΑΝΘΟΥ",V107,0) + IF(Y107="ΕΡΥΜΑΝΘΟΥ",X107,0)</f>
        <v>28</v>
      </c>
      <c r="AE107" s="18">
        <f>Z107 + IF(O107="ΚΑΛΑΒΡΥΤΩΝ",4,0) + IF(Q107="ΚΑΛΑΒΡΥΤΩΝ",10,0) + IF(T107="ΚΑΛΑΒΡΥΤΩΝ",S107,0) + IF(W107="ΚΑΛΑΒΡΥΤΩΝ",V107,0) + IF(Y107="ΚΑΛΑΒΡΥΤΩΝ",X107,0)</f>
        <v>28</v>
      </c>
      <c r="AF107" s="18" t="str">
        <f>IF(Φύλλο1!AN250=1,"ΝΑΙ","ΌΧΙ")</f>
        <v>ΌΧΙ</v>
      </c>
      <c r="AG107" s="45" t="s">
        <v>1350</v>
      </c>
      <c r="AH107" s="43"/>
      <c r="AI107" s="27">
        <f>H107</f>
        <v>16</v>
      </c>
      <c r="AJ107" s="41">
        <f>IF(J107&gt;14,I107+1,I107)</f>
        <v>0</v>
      </c>
      <c r="AK107" s="41">
        <f>AI107+AJ107/12</f>
        <v>16</v>
      </c>
      <c r="AL107" s="41">
        <f>ROUNDUP((IF(AK107&gt;20,(AK107-20)*2+10+15,(IF(AK107&gt;10,(AK107-10)*1.5+10,AK107*1)))),3)</f>
        <v>19</v>
      </c>
      <c r="AM107" s="28"/>
      <c r="AN107" s="42" t="s">
        <v>1349</v>
      </c>
    </row>
    <row r="108" spans="1:44" s="12" customFormat="1">
      <c r="A108" s="39">
        <v>124</v>
      </c>
      <c r="B108" s="18" t="str">
        <f>Φύλλο1!BE100</f>
        <v>ΒΑΓΕΝΑ</v>
      </c>
      <c r="C108" s="18" t="str">
        <f>Φύλλο1!BD100</f>
        <v>ΓΕΩΡΓΙΑ</v>
      </c>
      <c r="D108" s="18" t="str">
        <f>Φύλλο1!BF100</f>
        <v>ΒΑΣΙΛΕΙΟΣ</v>
      </c>
      <c r="E108" s="18" t="str">
        <f>Φύλλο1!BG100</f>
        <v>ΣΤΗ ΔΙΑΘΕΣΗ ΤΟΥ ΠΥΣΠΕ</v>
      </c>
      <c r="F108" s="18">
        <f>Φύλλο1!BC100</f>
        <v>622673</v>
      </c>
      <c r="G108" s="18" t="str">
        <f>Φύλλο1!BK100</f>
        <v>ΠΕ60</v>
      </c>
      <c r="H108" s="18">
        <f>Φύλλο1!BH100</f>
        <v>9</v>
      </c>
      <c r="I108" s="18">
        <f>Φύλλο1!BI100</f>
        <v>10</v>
      </c>
      <c r="J108" s="18">
        <f>Φύλλο1!BJ100</f>
        <v>4</v>
      </c>
      <c r="K108" s="18">
        <f>IF(H108&lt;=10,H108+TRUNC((IF(J108&gt;15,(I108+1)/12,I108/12)),3),(IF(AND((H108&gt;10),(H108&lt;=20)),10+(H108-10)*1.5+TRUNC((1.5*(IF(J108&gt;15,(I108+1)/12,I108/12))),3),25+(H108-20)*2+TRUNC((2*(IF(J108&gt;15,(I108+1)/12,I108/12))),3))))</f>
        <v>9.8330000000000002</v>
      </c>
      <c r="L108" s="18">
        <f>IF(Φύλλο1!AH100=0,0,IF(Φύλλο1!AH100=1,4,IF(Φύλλο1!AH100=2,4,IF(Φύλλο1!AH100=3,4,IF(Φύλλο1!AH100=4,12,IF(Φύλλο1!AH100=5,6,"error"))))))</f>
        <v>4</v>
      </c>
      <c r="M108" s="18">
        <f>IF(Φύλλο1!AI100=0,0,IF(Φύλλο1!AI100=1,5,IF(Φύλλο1!AI100=2,11,IF(Φύλλο1!AI100=3,19,IF(Φύλλο1!AI100=4,29,19+(Φύλλο1!AI100-3)*10)))))</f>
        <v>0</v>
      </c>
      <c r="N108" s="18">
        <f>IF(Φύλλο1!AK100 = 0,0,4)</f>
        <v>4</v>
      </c>
      <c r="O108" s="18" t="str">
        <f>IF(Φύλλο1!AK100=0,0,IF(Φύλλο1!AK100=1,"ΑΙΓΙΑΛΕΙΑΣ",IF(Φύλλο1!AK100=2,"ΔΥΤΙΚΗΣ ΑΧΑΪΑΣ",IF(Φύλλο1!AK100=3,"ΕΡΥΜΑΝΘΟΥ",IF(Φύλλο1!AK100=4,"ΚΑΛΑΒΡΥΤΩΝ",IF(Φύλλο1!AK100=5,"ΠΑΤΡΕΩN",error))))))</f>
        <v>ΠΑΤΡΕΩN</v>
      </c>
      <c r="P108" s="18">
        <f>IF(Φύλλο1!AL100 = 0,0,10)</f>
        <v>10</v>
      </c>
      <c r="Q108" s="18" t="str">
        <f>IF(Φύλλο1!AL100=0,0,IF(Φύλλο1!AL100=1,"ΑΙΓΙΑΛΕΙΑΣ",IF(Φύλλο1!AL100=2,"ΔΥΤΙΚΗΣ ΑΧΑΪΑΣ",IF(Φύλλο1!AL100=3,"ΕΡΥΜΑΝΘΟΥ",IF(Φύλλο1!AL100=4,"ΚΑΛΑΒΡΥΤΩΝ",IF(Φύλλο1!AL100=5,"ΠΑΤΡΕΩN",error))))))</f>
        <v>ΠΑΤΡΕΩN</v>
      </c>
      <c r="R108" s="18">
        <f>IF(Φύλλο1!G100 = 1,3,0)</f>
        <v>0</v>
      </c>
      <c r="S108" s="18">
        <f>IF(Φύλλο1!H100 = 1,2,0)</f>
        <v>0</v>
      </c>
      <c r="T108" s="18">
        <f>IF(Φύλλο1!I100=0,0,IF(Φύλλο1!I100=1,"ΑΙΓΙΑΛΕΙΑΣ",IF(Φύλλο1!I100=2,"ΔΥΤΙΚΗΣ ΑΧΑΪΑΣ",IF(Φύλλο1!I100=3,"ΕΡΥΜΑΝΘΟΥ",IF(Φύλλο1!I100=4,"ΚΑΛΑΒΡΥΤΩΝ",IF(Φύλλο1!I100=5,"ΠΑΤΡΕΩN",error))))))</f>
        <v>0</v>
      </c>
      <c r="U108" s="18">
        <f>IF(Φύλλο1!B100=1,5,IF(Φύλλο1!B100=2,20,IF(Φύλλο1!B100=3,30,0)))</f>
        <v>0</v>
      </c>
      <c r="V108" s="18">
        <f>IF(Φύλλο1!C100=1,1,IF(Φύλλο1!C100=2,3,0))</f>
        <v>0</v>
      </c>
      <c r="W108" s="18">
        <f>IF(Φύλλο1!D100=0,0,IF(Φύλλο1!D100=1,"ΑΙΓΙΑΛΕΙΑΣ",IF(Φύλλο1!D100=2,"ΔΥΤΙΚΗΣ ΑΧΑΪΑΣ",IF(Φύλλο1!D100=3,"ΕΡΥΜΑΝΘΟΥ",IF(Φύλλο1!D100=4,"ΚΑΛΑΒΡΥΤΩΝ",IF(Φύλλο1!D100=5,"ΠΑΤΡΕΩN",error))))))</f>
        <v>0</v>
      </c>
      <c r="X108" s="18">
        <f>IF(Φύλλο1!E100=1,5,0)</f>
        <v>0</v>
      </c>
      <c r="Y108" s="18">
        <f>IF(Φύλλο1!F100=0,0,IF(Φύλλο1!F100=1,"ΑΙΓΙΑΛΕΙΑΣ",IF(Φύλλο1!F100=2,"ΔΥΤΙΚΗΣ ΑΧΑΪΑΣ",IF(Φύλλο1!F100=3,"ΕΡΥΜΑΝΘΟΥ",IF(Φύλλο1!F100=4,"ΚΑΛΑΒΡΥΤΩΝ",IF(Φύλλο1!F100=5,"ΠΑΤΡΕΩN",error))))))</f>
        <v>0</v>
      </c>
      <c r="Z108" s="19">
        <f>AL108+L108+M108+R108+U108</f>
        <v>13.834</v>
      </c>
      <c r="AA108" s="18">
        <f>Z108 + IF(O108="ΠΑΤΡΕΩN",4,0) + IF(Q108="ΠΑΤΡΕΩN",10,0) + IF(T108="ΠΑΤΡΕΩN",S108,0) + IF(W108="ΠΑΤΡΕΩN",V108,0) + IF(Y108="ΠΑΤΡΕΩN",X108,0)</f>
        <v>27.834</v>
      </c>
      <c r="AB108" s="18">
        <f>Z108 + IF(O108="ΑΙΓΙΑΛΕΙΑΣ",4,0) + IF(Q108="ΑΙΓΙΑΛΕΙΑΣ",10,0) + IF(T108="ΑΙΓΙΑΛΕΙΑΣ",S108,0) + IF(W108="ΑΙΓΙΑΛΕΙΑΣ",V108,0) + IF(Y108="ΑΙΓΙΑΛΕΙΑΣ",X108,0)</f>
        <v>13.834</v>
      </c>
      <c r="AC108" s="18">
        <f>Z108 + IF(O108="ΔΥΤΙΚΗΣ ΑΧΑΪΑΣ",4,0) + IF(Q108="ΔΥΤΙΚΗΣ ΑΧΑΪΑΣ",10,0) + IF(T108="ΔΥΤΙΚΗΣ ΑΧΑΪΑΣ",S108,0) + IF(W108="ΔΥΤΙΚΗΣ ΑΧΑΪΑΣ",V108,0) + IF(Y108="ΔΥΤΙΚΗΣ ΑΧΑΪΑΣ",X108,0)</f>
        <v>13.834</v>
      </c>
      <c r="AD108" s="18">
        <f>Z108 + IF(O108="ΕΡΥΜΑΝΘΟΥ",4,0) + IF(Q108="ΕΡΥΜΑΝΘΟΥ",10,0) + IF(T108="ΕΡΥΜΑΝΘΟΥ",S108,0) + IF(W108="ΕΡΥΜΑΝΘΟΥ",V108,0) + IF(Y108="ΕΡΥΜΑΝΘΟΥ",X108,0)</f>
        <v>13.834</v>
      </c>
      <c r="AE108" s="18">
        <f>Z108 + IF(O108="ΚΑΛΑΒΡΥΤΩΝ",4,0) + IF(Q108="ΚΑΛΑΒΡΥΤΩΝ",10,0) + IF(T108="ΚΑΛΑΒΡΥΤΩΝ",S108,0) + IF(W108="ΚΑΛΑΒΡΥΤΩΝ",V108,0) + IF(Y108="ΚΑΛΑΒΡΥΤΩΝ",X108,0)</f>
        <v>13.834</v>
      </c>
      <c r="AF108" s="18" t="str">
        <f>IF(Φύλλο1!AN100=1,"ΝΑΙ","ΌΧΙ")</f>
        <v>ΌΧΙ</v>
      </c>
      <c r="AG108" s="40" t="s">
        <v>1336</v>
      </c>
      <c r="AH108" s="43"/>
      <c r="AI108" s="27">
        <f>H108</f>
        <v>9</v>
      </c>
      <c r="AJ108" s="41">
        <f>IF(J108&gt;14,I108+1,I108)</f>
        <v>10</v>
      </c>
      <c r="AK108" s="41">
        <f>AI108+AJ108/12</f>
        <v>9.8333333333333339</v>
      </c>
      <c r="AL108" s="41">
        <f>ROUNDUP((IF(AK108&gt;20,(AK108-20)*2+10+15,(IF(AK108&gt;10,(AK108-10)*1.5+10,AK108*1)))),3)</f>
        <v>9.8339999999999996</v>
      </c>
      <c r="AM108" s="28"/>
      <c r="AN108" s="42" t="s">
        <v>1349</v>
      </c>
    </row>
    <row r="109" spans="1:44" s="12" customFormat="1">
      <c r="A109" s="44">
        <v>105</v>
      </c>
      <c r="B109" s="18" t="str">
        <f>Φύλλο1!BE99</f>
        <v>ΠΑΛΗΟΓΙΑΝΝΗ</v>
      </c>
      <c r="C109" s="18" t="str">
        <f>Φύλλο1!BD99</f>
        <v>ΑΛΕΞΑΝΔΡΑ</v>
      </c>
      <c r="D109" s="18" t="str">
        <f>Φύλλο1!BF99</f>
        <v>ΒΑΣΙΛΕΙΟΣ</v>
      </c>
      <c r="E109" s="18" t="str">
        <f>Φύλλο1!BG99</f>
        <v>ΣΤΗ ΔΙΑΘΕΣΗ ΤΟΥ ΠΥΣΠΕ</v>
      </c>
      <c r="F109" s="18">
        <f>Φύλλο1!BC99</f>
        <v>618967</v>
      </c>
      <c r="G109" s="18" t="str">
        <f>Φύλλο1!BK99</f>
        <v>ΠΕ60</v>
      </c>
      <c r="H109" s="18">
        <f>Φύλλο1!BH99</f>
        <v>13</v>
      </c>
      <c r="I109" s="18">
        <f>Φύλλο1!BI99</f>
        <v>0</v>
      </c>
      <c r="J109" s="18">
        <f>Φύλλο1!BJ99</f>
        <v>15</v>
      </c>
      <c r="K109" s="18">
        <f>IF(H109&lt;=10,H109+TRUNC((IF(J109&gt;15,(I109+1)/12,I109/12)),3),(IF(AND((H109&gt;10),(H109&lt;=20)),10+(H109-10)*1.5+TRUNC((1.5*(IF(J109&gt;15,(I109+1)/12,I109/12))),3),25+(H109-20)*2+TRUNC((2*(IF(J109&gt;15,(I109+1)/12,I109/12))),3))))</f>
        <v>14.5</v>
      </c>
      <c r="L109" s="18">
        <f>IF(Φύλλο1!AH99=0,0,IF(Φύλλο1!AH99=1,4,IF(Φύλλο1!AH99=2,4,IF(Φύλλο1!AH99=3,4,IF(Φύλλο1!AH99=4,12,IF(Φύλλο1!AH99=5,6,"error"))))))</f>
        <v>4</v>
      </c>
      <c r="M109" s="18">
        <f>IF(Φύλλο1!AI99=0,0,IF(Φύλλο1!AI99=1,5,IF(Φύλλο1!AI99=2,11,IF(Φύλλο1!AI99=3,19,IF(Φύλλο1!AI99=4,29,19+(Φύλλο1!AI99-3)*10)))))</f>
        <v>5</v>
      </c>
      <c r="N109" s="18">
        <f>IF(Φύλλο1!AK99 = 0,0,4)</f>
        <v>4</v>
      </c>
      <c r="O109" s="18" t="str">
        <f>IF(Φύλλο1!AK99=0,0,IF(Φύλλο1!AK99=1,"ΑΙΓΙΑΛΕΙΑΣ",IF(Φύλλο1!AK99=2,"ΔΥΤΙΚΗΣ ΑΧΑΪΑΣ",IF(Φύλλο1!AK99=3,"ΕΡΥΜΑΝΘΟΥ",IF(Φύλλο1!AK99=4,"ΚΑΛΑΒΡΥΤΩΝ",IF(Φύλλο1!AK99=5,"ΠΑΤΡΕΩN",error))))))</f>
        <v>ΠΑΤΡΕΩN</v>
      </c>
      <c r="P109" s="18">
        <f>IF(Φύλλο1!AL99 = 0,0,10)</f>
        <v>0</v>
      </c>
      <c r="Q109" s="18">
        <f>IF(Φύλλο1!AL99=0,0,IF(Φύλλο1!AL99=1,"ΑΙΓΙΑΛΕΙΑΣ",IF(Φύλλο1!AL99=2,"ΔΥΤΙΚΗΣ ΑΧΑΪΑΣ",IF(Φύλλο1!AL99=3,"ΕΡΥΜΑΝΘΟΥ",IF(Φύλλο1!AL99=4,"ΚΑΛΑΒΡΥΤΩΝ",IF(Φύλλο1!AL99=5,"ΠΑΤΡΕΩN",error))))))</f>
        <v>0</v>
      </c>
      <c r="R109" s="18">
        <f>IF(Φύλλο1!G99 = 1,3,0)</f>
        <v>0</v>
      </c>
      <c r="S109" s="18">
        <f>IF(Φύλλο1!H99 = 1,2,0)</f>
        <v>0</v>
      </c>
      <c r="T109" s="18">
        <f>IF(Φύλλο1!I99=0,0,IF(Φύλλο1!I99=1,"ΑΙΓΙΑΛΕΙΑΣ",IF(Φύλλο1!I99=2,"ΔΥΤΙΚΗΣ ΑΧΑΪΑΣ",IF(Φύλλο1!I99=3,"ΕΡΥΜΑΝΘΟΥ",IF(Φύλλο1!I99=4,"ΚΑΛΑΒΡΥΤΩΝ",IF(Φύλλο1!I99=5,"ΠΑΤΡΕΩN",error))))))</f>
        <v>0</v>
      </c>
      <c r="U109" s="18">
        <f>IF(Φύλλο1!B99=1,5,IF(Φύλλο1!B99=2,20,IF(Φύλλο1!B99=3,30,0)))</f>
        <v>0</v>
      </c>
      <c r="V109" s="18">
        <f>IF(Φύλλο1!C99=1,1,IF(Φύλλο1!C99=2,3,0))</f>
        <v>0</v>
      </c>
      <c r="W109" s="18">
        <f>IF(Φύλλο1!D99=0,0,IF(Φύλλο1!D99=1,"ΑΙΓΙΑΛΕΙΑΣ",IF(Φύλλο1!D99=2,"ΔΥΤΙΚΗΣ ΑΧΑΪΑΣ",IF(Φύλλο1!D99=3,"ΕΡΥΜΑΝΘΟΥ",IF(Φύλλο1!D99=4,"ΚΑΛΑΒΡΥΤΩΝ",IF(Φύλλο1!D99=5,"ΠΑΤΡΕΩN",error))))))</f>
        <v>0</v>
      </c>
      <c r="X109" s="18">
        <f>IF(Φύλλο1!E99=1,5,0)</f>
        <v>0</v>
      </c>
      <c r="Y109" s="18">
        <f>IF(Φύλλο1!F99=0,0,IF(Φύλλο1!F99=1,"ΑΙΓΙΑΛΕΙΑΣ",IF(Φύλλο1!F99=2,"ΔΥΤΙΚΗΣ ΑΧΑΪΑΣ",IF(Φύλλο1!F99=3,"ΕΡΥΜΑΝΘΟΥ",IF(Φύλλο1!F99=4,"ΚΑΛΑΒΡΥΤΩΝ",IF(Φύλλο1!F99=5,"ΠΑΤΡΕΩN",error))))))</f>
        <v>0</v>
      </c>
      <c r="Z109" s="19">
        <f>AL109+L109+M109+R109+U109</f>
        <v>23.625</v>
      </c>
      <c r="AA109" s="18">
        <f>Z109 + IF(O109="ΠΑΤΡΕΩN",4,0) + IF(Q109="ΠΑΤΡΕΩN",10,0) + IF(T109="ΠΑΤΡΕΩN",S109,0) + IF(W109="ΠΑΤΡΕΩN",V109,0) + IF(Y109="ΠΑΤΡΕΩN",X109,0)</f>
        <v>27.625</v>
      </c>
      <c r="AB109" s="18">
        <f>Z109 + IF(O109="ΑΙΓΙΑΛΕΙΑΣ",4,0) + IF(Q109="ΑΙΓΙΑΛΕΙΑΣ",10,0) + IF(T109="ΑΙΓΙΑΛΕΙΑΣ",S109,0) + IF(W109="ΑΙΓΙΑΛΕΙΑΣ",V109,0) + IF(Y109="ΑΙΓΙΑΛΕΙΑΣ",X109,0)</f>
        <v>23.625</v>
      </c>
      <c r="AC109" s="18">
        <f>Z109 + IF(O109="ΔΥΤΙΚΗΣ ΑΧΑΪΑΣ",4,0) + IF(Q109="ΔΥΤΙΚΗΣ ΑΧΑΪΑΣ",10,0) + IF(T109="ΔΥΤΙΚΗΣ ΑΧΑΪΑΣ",S109,0) + IF(W109="ΔΥΤΙΚΗΣ ΑΧΑΪΑΣ",V109,0) + IF(Y109="ΔΥΤΙΚΗΣ ΑΧΑΪΑΣ",X109,0)</f>
        <v>23.625</v>
      </c>
      <c r="AD109" s="18">
        <f>Z109 + IF(O109="ΕΡΥΜΑΝΘΟΥ",4,0) + IF(Q109="ΕΡΥΜΑΝΘΟΥ",10,0) + IF(T109="ΕΡΥΜΑΝΘΟΥ",S109,0) + IF(W109="ΕΡΥΜΑΝΘΟΥ",V109,0) + IF(Y109="ΕΡΥΜΑΝΘΟΥ",X109,0)</f>
        <v>23.625</v>
      </c>
      <c r="AE109" s="18">
        <f>Z109 + IF(O109="ΚΑΛΑΒΡΥΤΩΝ",4,0) + IF(Q109="ΚΑΛΑΒΡΥΤΩΝ",10,0) + IF(T109="ΚΑΛΑΒΡΥΤΩΝ",S109,0) + IF(W109="ΚΑΛΑΒΡΥΤΩΝ",V109,0) + IF(Y109="ΚΑΛΑΒΡΥΤΩΝ",X109,0)</f>
        <v>23.625</v>
      </c>
      <c r="AF109" s="18" t="str">
        <f>IF(Φύλλο1!AN99=1,"ΝΑΙ","ΌΧΙ")</f>
        <v>ΌΧΙ</v>
      </c>
      <c r="AG109" s="50" t="s">
        <v>1337</v>
      </c>
      <c r="AH109" s="51"/>
      <c r="AI109" s="52">
        <f>H109</f>
        <v>13</v>
      </c>
      <c r="AJ109" s="53">
        <f>IF(J109&gt;14,I109+1,I109)</f>
        <v>1</v>
      </c>
      <c r="AK109" s="53">
        <f>AI109+AJ109/12</f>
        <v>13.083333333333334</v>
      </c>
      <c r="AL109" s="53">
        <f>ROUNDUP((IF(AK109&gt;20,(AK109-20)*2+10+15,(IF(AK109&gt;10,(AK109-10)*1.5+10,AK109*1)))),3)</f>
        <v>14.625</v>
      </c>
      <c r="AM109" s="54"/>
      <c r="AN109" s="42" t="s">
        <v>1349</v>
      </c>
      <c r="AO109" s="13"/>
      <c r="AP109" s="13"/>
      <c r="AQ109" s="13"/>
      <c r="AR109" s="13"/>
    </row>
    <row r="110" spans="1:44" s="13" customFormat="1">
      <c r="A110" s="44">
        <v>87</v>
      </c>
      <c r="B110" s="18" t="str">
        <f>Φύλλο1!BE105</f>
        <v>ΔΕΛΗΓΙΑΝΝΗ</v>
      </c>
      <c r="C110" s="18" t="str">
        <f>Φύλλο1!BD105</f>
        <v>ΓΙΑΝΝΟΥΛΑ</v>
      </c>
      <c r="D110" s="18" t="str">
        <f>Φύλλο1!BF105</f>
        <v>ΑΘΑΝΑΣΙΟΣ</v>
      </c>
      <c r="E110" s="18" t="str">
        <f>Φύλλο1!BG105</f>
        <v>ΣΤΗ ΔΙΑΘΕΣΗ ΤΟΥ ΠΥΣΠΕ</v>
      </c>
      <c r="F110" s="18">
        <f>Φύλλο1!BC105</f>
        <v>701912</v>
      </c>
      <c r="G110" s="18" t="str">
        <f>Φύλλο1!BK105</f>
        <v>ΠΕ60</v>
      </c>
      <c r="H110" s="18">
        <f>Φύλλο1!BH105</f>
        <v>11</v>
      </c>
      <c r="I110" s="18">
        <f>Φύλλο1!BI105</f>
        <v>6</v>
      </c>
      <c r="J110" s="18">
        <f>Φύλλο1!BJ105</f>
        <v>0</v>
      </c>
      <c r="K110" s="18">
        <f>IF(H110&lt;=10,H110+TRUNC((IF(J110&gt;15,(I110+1)/12,I110/12)),3),(IF(AND((H110&gt;10),(H110&lt;=20)),10+(H110-10)*1.5+TRUNC((1.5*(IF(J110&gt;15,(I110+1)/12,I110/12))),3),25+(H110-20)*2+TRUNC((2*(IF(J110&gt;15,(I110+1)/12,I110/12))),3))))</f>
        <v>12.25</v>
      </c>
      <c r="L110" s="18">
        <f>IF(Φύλλο1!AH105=0,0,IF(Φύλλο1!AH105=1,4,IF(Φύλλο1!AH105=2,4,IF(Φύλλο1!AH105=3,4,IF(Φύλλο1!AH105=4,12,IF(Φύλλο1!AH105=5,6,"error"))))))</f>
        <v>4</v>
      </c>
      <c r="M110" s="18">
        <f>IF(Φύλλο1!AI105=0,0,IF(Φύλλο1!AI105=1,5,IF(Φύλλο1!AI105=2,11,IF(Φύλλο1!AI105=3,19,IF(Φύλλο1!AI105=4,29,19+(Φύλλο1!AI105-3)*10)))))</f>
        <v>11</v>
      </c>
      <c r="N110" s="18">
        <f>IF(Φύλλο1!AK105 = 0,0,4)</f>
        <v>4</v>
      </c>
      <c r="O110" s="18" t="str">
        <f>IF(Φύλλο1!AK105=0,0,IF(Φύλλο1!AK105=1,"ΑΙΓΙΑΛΕΙΑΣ",IF(Φύλλο1!AK105=2,"ΔΥΤΙΚΗΣ ΑΧΑΪΑΣ",IF(Φύλλο1!AK105=3,"ΕΡΥΜΑΝΘΟΥ",IF(Φύλλο1!AK105=4,"ΚΑΛΑΒΡΥΤΩΝ",IF(Φύλλο1!AK105=5,"ΠΑΤΡΕΩN",error))))))</f>
        <v>ΑΙΓΙΑΛΕΙΑΣ</v>
      </c>
      <c r="P110" s="18">
        <f>IF(Φύλλο1!AL105 = 0,0,10)</f>
        <v>10</v>
      </c>
      <c r="Q110" s="18" t="str">
        <f>IF(Φύλλο1!AL105=0,0,IF(Φύλλο1!AL105=1,"ΑΙΓΙΑΛΕΙΑΣ",IF(Φύλλο1!AL105=2,"ΔΥΤΙΚΗΣ ΑΧΑΪΑΣ",IF(Φύλλο1!AL105=3,"ΕΡΥΜΑΝΘΟΥ",IF(Φύλλο1!AL105=4,"ΚΑΛΑΒΡΥΤΩΝ",IF(Φύλλο1!AL105=5,"ΠΑΤΡΕΩN",error))))))</f>
        <v>ΑΙΓΙΑΛΕΙΑΣ</v>
      </c>
      <c r="R110" s="18">
        <f>IF(Φύλλο1!G105 = 1,3,0)</f>
        <v>0</v>
      </c>
      <c r="S110" s="18">
        <f>IF(Φύλλο1!H105 = 1,2,0)</f>
        <v>0</v>
      </c>
      <c r="T110" s="18">
        <f>IF(Φύλλο1!I105=0,0,IF(Φύλλο1!I105=1,"ΑΙΓΙΑΛΕΙΑΣ",IF(Φύλλο1!I105=2,"ΔΥΤΙΚΗΣ ΑΧΑΪΑΣ",IF(Φύλλο1!I105=3,"ΕΡΥΜΑΝΘΟΥ",IF(Φύλλο1!I105=4,"ΚΑΛΑΒΡΥΤΩΝ",IF(Φύλλο1!I105=5,"ΠΑΤΡΕΩN",error))))))</f>
        <v>0</v>
      </c>
      <c r="U110" s="18">
        <f>IF(Φύλλο1!B105=1,5,IF(Φύλλο1!B105=2,20,IF(Φύλλο1!B105=3,30,0)))</f>
        <v>0</v>
      </c>
      <c r="V110" s="18">
        <f>IF(Φύλλο1!C105=1,1,IF(Φύλλο1!C105=2,3,0))</f>
        <v>0</v>
      </c>
      <c r="W110" s="18"/>
      <c r="X110" s="18">
        <f>IF(Φύλλο1!E105=1,5,0)</f>
        <v>0</v>
      </c>
      <c r="Y110" s="18">
        <f>IF(Φύλλο1!F105=0,0,IF(Φύλλο1!F105=1,"ΑΙΓΙΑΛΕΙΑΣ",IF(Φύλλο1!F105=2,"ΔΥΤΙΚΗΣ ΑΧΑΪΑΣ",IF(Φύλλο1!F105=3,"ΕΡΥΜΑΝΘΟΥ",IF(Φύλλο1!F105=4,"ΚΑΛΑΒΡΥΤΩΝ",IF(Φύλλο1!F105=5,"ΠΑΤΡΕΩN",error))))))</f>
        <v>0</v>
      </c>
      <c r="Z110" s="19">
        <f>AL110+L110+M110+R110+U110</f>
        <v>27.25</v>
      </c>
      <c r="AA110" s="18">
        <f>Z110 + IF(O110="ΠΑΤΡΕΩN",4,0) + IF(Q110="ΠΑΤΡΕΩN",10,0) + IF(T110="ΠΑΤΡΕΩN",S110,0) + IF(W110="ΠΑΤΡΕΩN",V110,0) + IF(Y110="ΠΑΤΡΕΩN",X110,0)</f>
        <v>27.25</v>
      </c>
      <c r="AB110" s="18">
        <f>Z110 + IF(O110="ΑΙΓΙΑΛΕΙΑΣ",4,0) + IF(Q110="ΑΙΓΙΑΛΕΙΑΣ",10,0) + IF(T110="ΑΙΓΙΑΛΕΙΑΣ",S110,0) + IF(W110="ΑΙΓΙΑΛΕΙΑΣ",V110,0) + IF(Y110="ΑΙΓΙΑΛΕΙΑΣ",X110,0)</f>
        <v>41.25</v>
      </c>
      <c r="AC110" s="18">
        <f>Z110 + IF(O110="ΔΥΤΙΚΗΣ ΑΧΑΪΑΣ",4,0) + IF(Q110="ΔΥΤΙΚΗΣ ΑΧΑΪΑΣ",10,0) + IF(T110="ΔΥΤΙΚΗΣ ΑΧΑΪΑΣ",S110,0) + IF(W110="ΔΥΤΙΚΗΣ ΑΧΑΪΑΣ",V110,0) + IF(Y110="ΔΥΤΙΚΗΣ ΑΧΑΪΑΣ",X110,0)</f>
        <v>27.25</v>
      </c>
      <c r="AD110" s="18">
        <f>Z110 + IF(O110="ΕΡΥΜΑΝΘΟΥ",4,0) + IF(Q110="ΕΡΥΜΑΝΘΟΥ",10,0) + IF(T110="ΕΡΥΜΑΝΘΟΥ",S110,0) + IF(W110="ΕΡΥΜΑΝΘΟΥ",V110,0) + IF(Y110="ΕΡΥΜΑΝΘΟΥ",X110,0)</f>
        <v>27.25</v>
      </c>
      <c r="AE110" s="18">
        <f>Z110 + IF(O110="ΚΑΛΑΒΡΥΤΩΝ",4,0) + IF(Q110="ΚΑΛΑΒΡΥΤΩΝ",10,0) + IF(T110="ΚΑΛΑΒΡΥΤΩΝ",S110,0) + IF(W110="ΚΑΛΑΒΡΥΤΩΝ",V110,0) + IF(Y110="ΚΑΛΑΒΡΥΤΩΝ",X110,0)</f>
        <v>27.25</v>
      </c>
      <c r="AF110" s="18" t="str">
        <f>IF(Φύλλο1!AN105=1,"ΝΑΙ","ΌΧΙ")</f>
        <v>ΌΧΙ</v>
      </c>
      <c r="AG110" s="20" t="s">
        <v>1344</v>
      </c>
      <c r="AH110" s="43"/>
      <c r="AI110" s="27">
        <f>H110</f>
        <v>11</v>
      </c>
      <c r="AJ110" s="41">
        <f>IF(J110&gt;14,I110+1,I110)</f>
        <v>6</v>
      </c>
      <c r="AK110" s="41">
        <f>AI110+AJ110/12</f>
        <v>11.5</v>
      </c>
      <c r="AL110" s="41">
        <f>ROUNDUP((IF(AK110&gt;20,(AK110-20)*2+10+15,(IF(AK110&gt;10,(AK110-10)*1.5+10,AK110*1)))),3)</f>
        <v>12.25</v>
      </c>
      <c r="AM110" s="28"/>
      <c r="AN110" s="42" t="s">
        <v>1349</v>
      </c>
      <c r="AO110" s="12"/>
      <c r="AP110" s="12"/>
      <c r="AQ110" s="12"/>
      <c r="AR110" s="12"/>
    </row>
    <row r="111" spans="1:44" s="12" customFormat="1">
      <c r="A111" s="39">
        <v>88</v>
      </c>
      <c r="B111" s="18" t="str">
        <f>Φύλλο1!BE366</f>
        <v>ΣΤΑΜΟΥ</v>
      </c>
      <c r="C111" s="18" t="str">
        <f>Φύλλο1!BD366</f>
        <v>ΕΥΤΥΧΙΑ</v>
      </c>
      <c r="D111" s="18" t="str">
        <f>Φύλλο1!BF366</f>
        <v>ΗΛΙΑΣ</v>
      </c>
      <c r="E111" s="18" t="str">
        <f>Φύλλο1!BG366</f>
        <v>ΝΗΠΙΑΓΩΓΕΙΟ ΣΤΑΥΡΟΔΡΟΜΙΟΥ</v>
      </c>
      <c r="F111" s="18">
        <f>Φύλλο1!BC366</f>
        <v>622590</v>
      </c>
      <c r="G111" s="18" t="str">
        <f>Φύλλο1!BK366</f>
        <v>ΠΕ60</v>
      </c>
      <c r="H111" s="18">
        <f>Φύλλο1!BH366</f>
        <v>11</v>
      </c>
      <c r="I111" s="18">
        <f>Φύλλο1!BI366</f>
        <v>5</v>
      </c>
      <c r="J111" s="18">
        <f>Φύλλο1!BJ366</f>
        <v>18</v>
      </c>
      <c r="K111" s="18">
        <f>IF(H111&lt;=10,H111+TRUNC((IF(J111&gt;15,(I111+1)/12,I111/12)),3),(IF(AND((H111&gt;10),(H111&lt;=20)),10+(H111-10)*1.5+TRUNC((1.5*(IF(J111&gt;15,(I111+1)/12,I111/12))),3),25+(H111-20)*2+TRUNC((2*(IF(J111&gt;15,(I111+1)/12,I111/12))),3))))</f>
        <v>12.25</v>
      </c>
      <c r="L111" s="15">
        <v>4</v>
      </c>
      <c r="M111" s="15">
        <v>11</v>
      </c>
      <c r="N111" s="15">
        <v>4</v>
      </c>
      <c r="O111" s="15" t="s">
        <v>472</v>
      </c>
      <c r="P111" s="18">
        <f>IF(Φύλλο1!AL366 = 0,0,10)</f>
        <v>0</v>
      </c>
      <c r="Q111" s="18">
        <f>IF(Φύλλο1!AL366=0,0,IF(Φύλλο1!AL366=1,"ΑΙΓΙΑΛΕΙΑΣ",IF(Φύλλο1!AL366=2,"ΔΥΤΙΚΗΣ ΑΧΑΪΑΣ",IF(Φύλλο1!AL366=3,"ΕΡΥΜΑΝΘΟΥ",IF(Φύλλο1!AL366=4,"ΚΑΛΑΒΡΥΤΩΝ",IF(Φύλλο1!AL366=5,"ΠΑΤΡΕΩN",error))))))</f>
        <v>0</v>
      </c>
      <c r="R111" s="18">
        <f>IF(Φύλλο1!G366 = 1,3,0)</f>
        <v>0</v>
      </c>
      <c r="S111" s="18">
        <f>IF(Φύλλο1!H366 = 1,2,0)</f>
        <v>0</v>
      </c>
      <c r="T111" s="18">
        <f>IF(Φύλλο1!I366=0,0,IF(Φύλλο1!I366=1,"ΑΙΓΙΑΛΕΙΑΣ",IF(Φύλλο1!I366=2,"ΔΥΤΙΚΗΣ ΑΧΑΪΑΣ",IF(Φύλλο1!I366=3,"ΕΡΥΜΑΝΘΟΥ",IF(Φύλλο1!I366=4,"ΚΑΛΑΒΡΥΤΩΝ",IF(Φύλλο1!I366=5,"ΠΑΤΡΕΩN",error))))))</f>
        <v>0</v>
      </c>
      <c r="U111" s="18">
        <f>IF(Φύλλο1!B366=1,5,IF(Φύλλο1!B366=2,20,IF(Φύλλο1!B366=3,30,0)))</f>
        <v>0</v>
      </c>
      <c r="V111" s="18">
        <f>IF(Φύλλο1!C366=1,1,IF(Φύλλο1!C366=2,3,0))</f>
        <v>0</v>
      </c>
      <c r="W111" s="18">
        <f>IF(Φύλλο1!D366=0,0,IF(Φύλλο1!D366=1,"ΑΙΓΙΑΛΕΙΑΣ",IF(Φύλλο1!D366=2,"ΔΥΤΙΚΗΣ ΑΧΑΪΑΣ",IF(Φύλλο1!D366=3,"ΕΡΥΜΑΝΘΟΥ",IF(Φύλλο1!D366=4,"ΚΑΛΑΒΡΥΤΩΝ",IF(Φύλλο1!D366=5,"ΠΑΤΡΕΩN",error))))))</f>
        <v>0</v>
      </c>
      <c r="X111" s="18">
        <f>IF(Φύλλο1!E366=1,5,0)</f>
        <v>0</v>
      </c>
      <c r="Y111" s="18">
        <f>IF(Φύλλο1!F366=0,0,IF(Φύλλο1!F366=1,"ΑΙΓΙΑΛΕΙΑΣ",IF(Φύλλο1!F366=2,"ΔΥΤΙΚΗΣ ΑΧΑΪΑΣ",IF(Φύλλο1!F366=3,"ΕΡΥΜΑΝΘΟΥ",IF(Φύλλο1!F366=4,"ΚΑΛΑΒΡΥΤΩΝ",IF(Φύλλο1!F366=5,"ΠΑΤΡΕΩN",error))))))</f>
        <v>0</v>
      </c>
      <c r="Z111" s="19">
        <f>AL111+L111+M111+R111+U111</f>
        <v>27.25</v>
      </c>
      <c r="AA111" s="18">
        <f>Z111 + IF(O111="ΠΑΤΡΕΩN",4,0) + IF(Q111="ΠΑΤΡΕΩN",10,0) + IF(T111="ΠΑΤΡΕΩN",S111,0) + IF(W111="ΠΑΤΡΕΩN",V111,0) + IF(Y111="ΠΑΤΡΕΩN",X111,0)</f>
        <v>27.25</v>
      </c>
      <c r="AB111" s="18">
        <f>Z111 + IF(O111="ΑΙΓΙΑΛΕΙΑΣ",4,0) + IF(Q111="ΑΙΓΙΑΛΕΙΑΣ",10,0) + IF(T111="ΑΙΓΙΑΛΕΙΑΣ",S111,0) + IF(W111="ΑΙΓΙΑΛΕΙΑΣ",V111,0) + IF(Y111="ΑΙΓΙΑΛΕΙΑΣ",X111,0)</f>
        <v>27.25</v>
      </c>
      <c r="AC111" s="18">
        <f>Z111 + IF(O111="ΔΥΤΙΚΗΣ ΑΧΑΪΑΣ",4,0) + IF(Q111="ΔΥΤΙΚΗΣ ΑΧΑΪΑΣ",10,0) + IF(T111="ΔΥΤΙΚΗΣ ΑΧΑΪΑΣ",S111,0) + IF(W111="ΔΥΤΙΚΗΣ ΑΧΑΪΑΣ",V111,0) + IF(Y111="ΔΥΤΙΚΗΣ ΑΧΑΪΑΣ",X111,0)</f>
        <v>27.25</v>
      </c>
      <c r="AD111" s="18">
        <f>Z111 + IF(O111="ΕΡΥΜΑΝΘΟΥ",4,0) + IF(Q111="ΕΡΥΜΑΝΘΟΥ",10,0) + IF(T111="ΕΡΥΜΑΝΘΟΥ",S111,0) + IF(W111="ΕΡΥΜΑΝΘΟΥ",V111,0) + IF(Y111="ΕΡΥΜΑΝΘΟΥ",X111,0)</f>
        <v>31.25</v>
      </c>
      <c r="AE111" s="18">
        <f>Z111 + IF(O111="ΚΑΛΑΒΡΥΤΩΝ",4,0) + IF(Q111="ΚΑΛΑΒΡΥΤΩΝ",10,0) + IF(T111="ΚΑΛΑΒΡΥΤΩΝ",S111,0) + IF(W111="ΚΑΛΑΒΡΥΤΩΝ",V111,0) + IF(Y111="ΚΑΛΑΒΡΥΤΩΝ",X111,0)</f>
        <v>27.25</v>
      </c>
      <c r="AF111" s="18" t="str">
        <f>IF(Φύλλο1!AN366=1,"ΝΑΙ","ΌΧΙ")</f>
        <v>ΌΧΙ</v>
      </c>
      <c r="AG111" s="45" t="s">
        <v>1350</v>
      </c>
      <c r="AH111" s="43"/>
      <c r="AI111" s="27">
        <f>H111</f>
        <v>11</v>
      </c>
      <c r="AJ111" s="41">
        <f>IF(J111&gt;14,I111+1,I111)</f>
        <v>6</v>
      </c>
      <c r="AK111" s="41">
        <f>AI111+AJ111/12</f>
        <v>11.5</v>
      </c>
      <c r="AL111" s="41">
        <f>ROUNDUP((IF(AK111&gt;20,(AK111-20)*2+10+15,(IF(AK111&gt;10,(AK111-10)*1.5+10,AK111*1)))),3)</f>
        <v>12.25</v>
      </c>
      <c r="AM111" s="28"/>
      <c r="AN111" s="42" t="s">
        <v>1349</v>
      </c>
    </row>
    <row r="112" spans="1:44" s="12" customFormat="1">
      <c r="A112" s="44">
        <v>51</v>
      </c>
      <c r="B112" s="18" t="str">
        <f>Φύλλο1!BE307</f>
        <v>ΤΡΟΥΠΗ</v>
      </c>
      <c r="C112" s="18" t="str">
        <f>Φύλλο1!BD307</f>
        <v>ΑΝΤΙΟΠΗ</v>
      </c>
      <c r="D112" s="18" t="str">
        <f>Φύλλο1!BF307</f>
        <v>ΔΗΜΗΤΡΙΟΣ</v>
      </c>
      <c r="E112" s="18" t="str">
        <f>Φύλλο1!BG307</f>
        <v>ΣΤΗ ΔΙΑΘΕΣΗ ΤΟΥ ΠΥΣΠΕ</v>
      </c>
      <c r="F112" s="18">
        <f>Φύλλο1!BC307</f>
        <v>611492</v>
      </c>
      <c r="G112" s="18" t="str">
        <f>Φύλλο1!BK307</f>
        <v>ΠΕ60</v>
      </c>
      <c r="H112" s="18">
        <f>Φύλλο1!BH307</f>
        <v>15</v>
      </c>
      <c r="I112" s="18">
        <f>Φύλλο1!BI307</f>
        <v>0</v>
      </c>
      <c r="J112" s="18">
        <f>Φύλλο1!BJ307</f>
        <v>20</v>
      </c>
      <c r="K112" s="18">
        <f>IF(H112&lt;=10,H112+TRUNC((IF(J112&gt;15,(I112+1)/12,I112/12)),3),(IF(AND((H112&gt;10),(H112&lt;=20)),10+(H112-10)*1.5+TRUNC((1.5*(IF(J112&gt;15,(I112+1)/12,I112/12))),3),25+(H112-20)*2+TRUNC((2*(IF(J112&gt;15,(I112+1)/12,I112/12))),3))))</f>
        <v>17.625</v>
      </c>
      <c r="L112" s="18">
        <f>IF(Φύλλο1!AH307=0,0,IF(Φύλλο1!AH307=1,4,IF(Φύλλο1!AH307=2,4,IF(Φύλλο1!AH307=3,4,IF(Φύλλο1!AH307=4,12,IF(Φύλλο1!AH307=5,6,"error"))))))</f>
        <v>4</v>
      </c>
      <c r="M112" s="18">
        <f>IF(Φύλλο1!AI307=0,0,IF(Φύλλο1!AI307=1,5,IF(Φύλλο1!AI307=2,11,IF(Φύλλο1!AI307=3,19,IF(Φύλλο1!AI307=4,29,19+(Φύλλο1!AI307-3)*10)))))</f>
        <v>11</v>
      </c>
      <c r="N112" s="18">
        <f>IF(Φύλλο1!AK307 = 0,0,4)</f>
        <v>4</v>
      </c>
      <c r="O112" s="18" t="str">
        <f>IF(Φύλλο1!AK307=0,0,IF(Φύλλο1!AK307=1,"ΑΙΓΙΑΛΕΙΑΣ",IF(Φύλλο1!AK307=2,"ΔΥΤΙΚΗΣ ΑΧΑΪΑΣ",IF(Φύλλο1!AK307=3,"ΕΡΥΜΑΝΘΟΥ",IF(Φύλλο1!AK307=4,"ΚΑΛΑΒΡΥΤΩΝ",IF(Φύλλο1!AK307=5,"ΠΑΤΡΕΩN",error))))))</f>
        <v>ΑΙΓΙΑΛΕΙΑΣ</v>
      </c>
      <c r="P112" s="18">
        <f>IF(Φύλλο1!AL307 = 0,0,10)</f>
        <v>10</v>
      </c>
      <c r="Q112" s="18" t="str">
        <f>IF(Φύλλο1!AL307=0,0,IF(Φύλλο1!AL307=1,"ΑΙΓΙΑΛΕΙΑΣ",IF(Φύλλο1!AL307=2,"ΔΥΤΙΚΗΣ ΑΧΑΪΑΣ",IF(Φύλλο1!AL307=3,"ΕΡΥΜΑΝΘΟΥ",IF(Φύλλο1!AL307=4,"ΚΑΛΑΒΡΥΤΩΝ",IF(Φύλλο1!AL307=5,"ΠΑΤΡΕΩN",error))))))</f>
        <v>ΑΙΓΙΑΛΕΙΑΣ</v>
      </c>
      <c r="R112" s="18">
        <f>IF(Φύλλο1!G307 = 1,3,0)</f>
        <v>0</v>
      </c>
      <c r="S112" s="18">
        <f>IF(Φύλλο1!H307 = 1,2,0)</f>
        <v>0</v>
      </c>
      <c r="T112" s="18">
        <f>IF(Φύλλο1!I307=0,0,IF(Φύλλο1!I307=1,"ΑΙΓΙΑΛΕΙΑΣ",IF(Φύλλο1!I307=2,"ΔΥΤΙΚΗΣ ΑΧΑΪΑΣ",IF(Φύλλο1!I307=3,"ΕΡΥΜΑΝΘΟΥ",IF(Φύλλο1!I307=4,"ΚΑΛΑΒΡΥΤΩΝ",IF(Φύλλο1!I307=5,"ΠΑΤΡΕΩN",error))))))</f>
        <v>0</v>
      </c>
      <c r="U112" s="18">
        <f>IF(Φύλλο1!B307=1,5,IF(Φύλλο1!B307=2,20,IF(Φύλλο1!B307=3,30,0)))</f>
        <v>0</v>
      </c>
      <c r="V112" s="18">
        <f>IF(Φύλλο1!C307=1,1,IF(Φύλλο1!C307=2,3,0))</f>
        <v>0</v>
      </c>
      <c r="W112" s="18">
        <f>IF(Φύλλο1!D307=0,0,IF(Φύλλο1!D307=1,"ΑΙΓΙΑΛΕΙΑΣ",IF(Φύλλο1!D307=2,"ΔΥΤΙΚΗΣ ΑΧΑΪΑΣ",IF(Φύλλο1!D307=3,"ΕΡΥΜΑΝΘΟΥ",IF(Φύλλο1!D307=4,"ΚΑΛΑΒΡΥΤΩΝ",IF(Φύλλο1!D307=5,"ΠΑΤΡΕΩN",error))))))</f>
        <v>0</v>
      </c>
      <c r="X112" s="18">
        <f>IF(Φύλλο1!E307=1,5,0)</f>
        <v>0</v>
      </c>
      <c r="Y112" s="18">
        <f>IF(Φύλλο1!F307=0,0,IF(Φύλλο1!F307=1,"ΑΙΓΙΑΛΕΙΑΣ",IF(Φύλλο1!F307=2,"ΔΥΤΙΚΗΣ ΑΧΑΪΑΣ",IF(Φύλλο1!F307=3,"ΕΡΥΜΑΝΘΟΥ",IF(Φύλλο1!F307=4,"ΚΑΛΑΒΡΥΤΩΝ",IF(Φύλλο1!F307=5,"ΠΑΤΡΕΩN",error))))))</f>
        <v>0</v>
      </c>
      <c r="Z112" s="19">
        <f>AL112+L112+M112+R112+U112</f>
        <v>27</v>
      </c>
      <c r="AA112" s="18">
        <f>Z112 + IF(O112="ΠΑΤΡΕΩN",4,0) + IF(Q112="ΠΑΤΡΕΩN",10,0) + IF(T112="ΠΑΤΡΕΩN",S112,0) + IF(W112="ΠΑΤΡΕΩN",V112,0) + IF(Y112="ΠΑΤΡΕΩN",X112,0)</f>
        <v>27</v>
      </c>
      <c r="AB112" s="18">
        <f>Z112 + IF(O112="ΑΙΓΙΑΛΕΙΑΣ",4,0) + IF(Q112="ΑΙΓΙΑΛΕΙΑΣ",10,0) + IF(T112="ΑΙΓΙΑΛΕΙΑΣ",S112,0) + IF(W112="ΑΙΓΙΑΛΕΙΑΣ",V112,0) + IF(Y112="ΑΙΓΙΑΛΕΙΑΣ",X112,0)</f>
        <v>41</v>
      </c>
      <c r="AC112" s="18">
        <f>Z112 + IF(O112="ΔΥΤΙΚΗΣ ΑΧΑΪΑΣ",4,0) + IF(Q112="ΔΥΤΙΚΗΣ ΑΧΑΪΑΣ",10,0) + IF(T112="ΔΥΤΙΚΗΣ ΑΧΑΪΑΣ",S112,0) + IF(W112="ΔΥΤΙΚΗΣ ΑΧΑΪΑΣ",V112,0) + IF(Y112="ΔΥΤΙΚΗΣ ΑΧΑΪΑΣ",X112,0)</f>
        <v>27</v>
      </c>
      <c r="AD112" s="18">
        <f>Z112 + IF(O112="ΕΡΥΜΑΝΘΟΥ",4,0) + IF(Q112="ΕΡΥΜΑΝΘΟΥ",10,0) + IF(T112="ΕΡΥΜΑΝΘΟΥ",S112,0) + IF(W112="ΕΡΥΜΑΝΘΟΥ",V112,0) + IF(Y112="ΕΡΥΜΑΝΘΟΥ",X112,0)</f>
        <v>27</v>
      </c>
      <c r="AE112" s="18">
        <f>Z112 + IF(O112="ΚΑΛΑΒΡΥΤΩΝ",4,0) + IF(Q112="ΚΑΛΑΒΡΥΤΩΝ",10,0) + IF(T112="ΚΑΛΑΒΡΥΤΩΝ",S112,0) + IF(W112="ΚΑΛΑΒΡΥΤΩΝ",V112,0) + IF(Y112="ΚΑΛΑΒΡΥΤΩΝ",X112,0)</f>
        <v>27</v>
      </c>
      <c r="AF112" s="18" t="str">
        <f>IF(Φύλλο1!AN307=1,"ΝΑΙ","ΌΧΙ")</f>
        <v>ΌΧΙ</v>
      </c>
      <c r="AG112" s="20" t="s">
        <v>1344</v>
      </c>
      <c r="AH112" s="25"/>
      <c r="AI112" s="46">
        <v>11</v>
      </c>
      <c r="AJ112" s="47">
        <v>4</v>
      </c>
      <c r="AK112" s="47">
        <v>11.33333333</v>
      </c>
      <c r="AL112" s="41">
        <f>ROUNDUP((IF(AK112&gt;20,(AK112-20)*2+10+15,(IF(AK112&gt;10,(AK112-10)*1.5+10,AK112*1)))),3)</f>
        <v>12</v>
      </c>
      <c r="AM112" s="28"/>
      <c r="AN112" s="42" t="s">
        <v>1349</v>
      </c>
    </row>
    <row r="113" spans="1:44" s="12" customFormat="1">
      <c r="A113" s="39">
        <v>91</v>
      </c>
      <c r="B113" s="15" t="s">
        <v>880</v>
      </c>
      <c r="C113" s="15" t="s">
        <v>124</v>
      </c>
      <c r="D113" s="15" t="s">
        <v>144</v>
      </c>
      <c r="E113" s="15" t="s">
        <v>337</v>
      </c>
      <c r="F113" s="15">
        <v>702599</v>
      </c>
      <c r="G113" s="15" t="s">
        <v>127</v>
      </c>
      <c r="H113" s="15">
        <v>11</v>
      </c>
      <c r="I113" s="15">
        <v>4</v>
      </c>
      <c r="J113" s="15">
        <v>4</v>
      </c>
      <c r="K113" s="15">
        <v>12</v>
      </c>
      <c r="L113" s="15">
        <v>4</v>
      </c>
      <c r="M113" s="15">
        <v>11</v>
      </c>
      <c r="N113" s="15">
        <v>4</v>
      </c>
      <c r="O113" s="15" t="s">
        <v>135</v>
      </c>
      <c r="P113" s="15">
        <v>10</v>
      </c>
      <c r="Q113" s="15" t="s">
        <v>135</v>
      </c>
      <c r="R113" s="15">
        <v>0</v>
      </c>
      <c r="S113" s="15">
        <v>0</v>
      </c>
      <c r="T113" s="15">
        <v>0</v>
      </c>
      <c r="U113" s="15">
        <v>0</v>
      </c>
      <c r="V113" s="15">
        <v>0</v>
      </c>
      <c r="W113" s="15">
        <v>0</v>
      </c>
      <c r="X113" s="15">
        <v>0</v>
      </c>
      <c r="Y113" s="15">
        <v>0</v>
      </c>
      <c r="Z113" s="19">
        <f>AL113+L113+M113+R113+U113</f>
        <v>27</v>
      </c>
      <c r="AA113" s="18">
        <f>Z113 + IF(O113="ΠΑΤΡΕΩN",4,0) + IF(Q113="ΠΑΤΡΕΩN",10,0) + IF(T113="ΠΑΤΡΕΩN",S113,0) + IF(W113="ΠΑΤΡΕΩN",V113,0) + IF(Y113="ΠΑΤΡΕΩN",X113,0)</f>
        <v>27</v>
      </c>
      <c r="AB113" s="18">
        <f>Z113 + IF(O113="ΑΙΓΙΑΛΕΙΑΣ",4,0) + IF(Q113="ΑΙΓΙΑΛΕΙΑΣ",10,0) + IF(T113="ΑΙΓΙΑΛΕΙΑΣ",S113,0) + IF(W113="ΑΙΓΙΑΛΕΙΑΣ",V113,0) + IF(Y113="ΑΙΓΙΑΛΕΙΑΣ",X113,0)</f>
        <v>41</v>
      </c>
      <c r="AC113" s="18">
        <f>Z113 + IF(O113="ΔΥΤΙΚΗΣ ΑΧΑΪΑΣ",4,0) + IF(Q113="ΔΥΤΙΚΗΣ ΑΧΑΪΑΣ",10,0) + IF(T113="ΔΥΤΙΚΗΣ ΑΧΑΪΑΣ",S113,0) + IF(W113="ΔΥΤΙΚΗΣ ΑΧΑΪΑΣ",V113,0) + IF(Y113="ΔΥΤΙΚΗΣ ΑΧΑΪΑΣ",X113,0)</f>
        <v>27</v>
      </c>
      <c r="AD113" s="18">
        <f>Z113 + IF(O113="ΕΡΥΜΑΝΘΟΥ",4,0) + IF(Q113="ΕΡΥΜΑΝΘΟΥ",10,0) + IF(T113="ΕΡΥΜΑΝΘΟΥ",S113,0) + IF(W113="ΕΡΥΜΑΝΘΟΥ",V113,0) + IF(Y113="ΕΡΥΜΑΝΘΟΥ",X113,0)</f>
        <v>27</v>
      </c>
      <c r="AE113" s="18">
        <f>Z113 + IF(O113="ΚΑΛΑΒΡΥΤΩΝ",4,0) + IF(Q113="ΚΑΛΑΒΡΥΤΩΝ",10,0) + IF(T113="ΚΑΛΑΒΡΥΤΩΝ",S113,0) + IF(W113="ΚΑΛΑΒΡΥΤΩΝ",V113,0) + IF(Y113="ΚΑΛΑΒΡΥΤΩΝ",X113,0)</f>
        <v>27</v>
      </c>
      <c r="AF113" s="15" t="s">
        <v>1264</v>
      </c>
      <c r="AG113" s="40" t="s">
        <v>1345</v>
      </c>
      <c r="AH113" s="43"/>
      <c r="AI113" s="27">
        <f>H113</f>
        <v>11</v>
      </c>
      <c r="AJ113" s="41">
        <f>IF(J113&gt;14,I113+1,I113)</f>
        <v>4</v>
      </c>
      <c r="AK113" s="41">
        <f>AI113+AJ113/12</f>
        <v>11.333333333333334</v>
      </c>
      <c r="AL113" s="41">
        <f>ROUNDUP((IF(AK113&gt;20,(AK113-20)*2+10+15,(IF(AK113&gt;10,(AK113-10)*1.5+10,AK113*1)))),3)</f>
        <v>12</v>
      </c>
      <c r="AM113" s="28"/>
      <c r="AN113" s="42" t="s">
        <v>1349</v>
      </c>
    </row>
    <row r="114" spans="1:44" s="12" customFormat="1">
      <c r="A114" s="44">
        <v>108</v>
      </c>
      <c r="B114" s="18" t="str">
        <f>Φύλλο1!BE26</f>
        <v>ΔΗΜΑΚΟΠΟΥΛΟΥ</v>
      </c>
      <c r="C114" s="18" t="str">
        <f>Φύλλο1!BD26</f>
        <v>ΝΙΚΟΛΙΤΣΑ</v>
      </c>
      <c r="D114" s="18" t="str">
        <f>Φύλλο1!BF26</f>
        <v>ΒΑΣΙΛΕΙΟΣ</v>
      </c>
      <c r="E114" s="18" t="str">
        <f>Φύλλο1!BG26</f>
        <v>39ο ΝΗΠΙΑΓΩΓΕΙΟ ΠΑΤΡΩΝ</v>
      </c>
      <c r="F114" s="18">
        <f>Φύλλο1!BC26</f>
        <v>608164</v>
      </c>
      <c r="G114" s="18" t="str">
        <f>Φύλλο1!BK26</f>
        <v>ΠΕ60</v>
      </c>
      <c r="H114" s="18">
        <f>Φύλλο1!BH26</f>
        <v>18</v>
      </c>
      <c r="I114" s="18">
        <f>Φύλλο1!BI26</f>
        <v>7</v>
      </c>
      <c r="J114" s="18">
        <f>Φύλλο1!BJ26</f>
        <v>10</v>
      </c>
      <c r="K114" s="18">
        <f>IF(H114&lt;=10,H114+TRUNC((IF(J114&gt;15,(I114+1)/12,I114/12)),3),(IF(AND((H114&gt;10),(H114&lt;=20)),10+(H114-10)*1.5+TRUNC((1.5*(IF(J114&gt;15,(I114+1)/12,I114/12))),3),25+(H114-20)*2+TRUNC((2*(IF(J114&gt;15,(I114+1)/12,I114/12))),3))))</f>
        <v>22.875</v>
      </c>
      <c r="L114" s="18">
        <f>IF(Φύλλο1!AH26=0,0,IF(Φύλλο1!AH26=1,4,IF(Φύλλο1!AH26=2,4,IF(Φύλλο1!AH26=3,4,IF(Φύλλο1!AH26=4,12,IF(Φύλλο1!AH26=5,6,"error"))))))</f>
        <v>0</v>
      </c>
      <c r="M114" s="18">
        <f>IF(Φύλλο1!AI26=0,0,IF(Φύλλο1!AI26=1,5,IF(Φύλλο1!AI26=2,11,IF(Φύλλο1!AI26=3,19,IF(Φύλλο1!AI26=4,29,19+(Φύλλο1!AI26-3)*10)))))</f>
        <v>0</v>
      </c>
      <c r="N114" s="18">
        <f>IF(Φύλλο1!AK26 = 0,0,4)</f>
        <v>4</v>
      </c>
      <c r="O114" s="18" t="str">
        <f>IF(Φύλλο1!AK26=0,0,IF(Φύλλο1!AK26=1,"ΑΙΓΙΑΛΕΙΑΣ",IF(Φύλλο1!AK26=2,"ΔΥΤΙΚΗΣ ΑΧΑΪΑΣ",IF(Φύλλο1!AK26=3,"ΕΡΥΜΑΝΘΟΥ",IF(Φύλλο1!AK26=4,"ΚΑΛΑΒΡΥΤΩΝ",IF(Φύλλο1!AK26=5,"ΠΑΤΡΕΩN",error))))))</f>
        <v>ΠΑΤΡΕΩN</v>
      </c>
      <c r="P114" s="18">
        <f>IF(Φύλλο1!AL26 = 0,0,10)</f>
        <v>0</v>
      </c>
      <c r="Q114" s="18">
        <f>IF(Φύλλο1!AL26=0,0,IF(Φύλλο1!AL26=1,"ΑΙΓΙΑΛΕΙΑΣ",IF(Φύλλο1!AL26=2,"ΔΥΤΙΚΗΣ ΑΧΑΪΑΣ",IF(Φύλλο1!AL26=3,"ΕΡΥΜΑΝΘΟΥ",IF(Φύλλο1!AL26=4,"ΚΑΛΑΒΡΥΤΩΝ",IF(Φύλλο1!AL26=5,"ΠΑΤΡΕΩN",error))))))</f>
        <v>0</v>
      </c>
      <c r="R114" s="18">
        <f>IF(Φύλλο1!G26 = 1,3,0)</f>
        <v>0</v>
      </c>
      <c r="S114" s="18">
        <f>IF(Φύλλο1!H26 = 1,2,0)</f>
        <v>0</v>
      </c>
      <c r="T114" s="18">
        <f>IF(Φύλλο1!I26=0,0,IF(Φύλλο1!I26=1,"ΑΙΓΙΑΛΕΙΑΣ",IF(Φύλλο1!I26=2,"ΔΥΤΙΚΗΣ ΑΧΑΪΑΣ",IF(Φύλλο1!I26=3,"ΕΡΥΜΑΝΘΟΥ",IF(Φύλλο1!I26=4,"ΚΑΛΑΒΡΥΤΩΝ",IF(Φύλλο1!I26=5,"ΠΑΤΡΕΩN",error))))))</f>
        <v>0</v>
      </c>
      <c r="U114" s="18">
        <f>IF(Φύλλο1!B26=1,5,IF(Φύλλο1!B26=2,20,IF(Φύλλο1!B26=3,30,0)))</f>
        <v>0</v>
      </c>
      <c r="V114" s="18">
        <f>IF(Φύλλο1!C26=1,1,IF(Φύλλο1!C26=2,3,0))</f>
        <v>0</v>
      </c>
      <c r="W114" s="18">
        <f>IF(Φύλλο1!D26=0,0,IF(Φύλλο1!D26=1,"ΑΙΓΙΑΛΕΙΑΣ",IF(Φύλλο1!D26=2,"ΔΥΤΙΚΗΣ ΑΧΑΪΑΣ",IF(Φύλλο1!D26=3,"ΕΡΥΜΑΝΘΟΥ",IF(Φύλλο1!D26=4,"ΚΑΛΑΒΡΥΤΩΝ",IF(Φύλλο1!D26=5,"ΠΑΤΡΕΩN",error))))))</f>
        <v>0</v>
      </c>
      <c r="X114" s="18">
        <f>IF(Φύλλο1!E26=1,5,0)</f>
        <v>0</v>
      </c>
      <c r="Y114" s="18">
        <f>IF(Φύλλο1!F26=0,0,IF(Φύλλο1!F26=1,"ΑΙΓΙΑΛΕΙΑΣ",IF(Φύλλο1!F26=2,"ΔΥΤΙΚΗΣ ΑΧΑΪΑΣ",IF(Φύλλο1!F26=3,"ΕΡΥΜΑΝΘΟΥ",IF(Φύλλο1!F26=4,"ΚΑΛΑΒΡΥΤΩΝ",IF(Φύλλο1!F26=5,"ΠΑΤΡΕΩN",error))))))</f>
        <v>0</v>
      </c>
      <c r="Z114" s="19">
        <f>AL114+L114+M114+R114+U114</f>
        <v>22.875</v>
      </c>
      <c r="AA114" s="18">
        <f>Z114 + IF(O114="ΠΑΤΡΕΩN",4,0) + IF(Q114="ΠΑΤΡΕΩN",10,0) + IF(T114="ΠΑΤΡΕΩN",S114,0) + IF(W114="ΠΑΤΡΕΩN",V114,0) + IF(Y114="ΠΑΤΡΕΩN",X114,0)</f>
        <v>26.875</v>
      </c>
      <c r="AB114" s="18">
        <f>Z114 + IF(O114="ΑΙΓΙΑΛΕΙΑΣ",4,0) + IF(Q114="ΑΙΓΙΑΛΕΙΑΣ",10,0) + IF(T114="ΑΙΓΙΑΛΕΙΑΣ",S114,0) + IF(W114="ΑΙΓΙΑΛΕΙΑΣ",V114,0) + IF(Y114="ΑΙΓΙΑΛΕΙΑΣ",X114,0)</f>
        <v>22.875</v>
      </c>
      <c r="AC114" s="18">
        <f>Z114 + IF(O114="ΔΥΤΙΚΗΣ ΑΧΑΪΑΣ",4,0) + IF(Q114="ΔΥΤΙΚΗΣ ΑΧΑΪΑΣ",10,0) + IF(T114="ΔΥΤΙΚΗΣ ΑΧΑΪΑΣ",S114,0) + IF(W114="ΔΥΤΙΚΗΣ ΑΧΑΪΑΣ",V114,0) + IF(Y114="ΔΥΤΙΚΗΣ ΑΧΑΪΑΣ",X114,0)</f>
        <v>22.875</v>
      </c>
      <c r="AD114" s="18">
        <f>Z114 + IF(O114="ΕΡΥΜΑΝΘΟΥ",4,0) + IF(Q114="ΕΡΥΜΑΝΘΟΥ",10,0) + IF(T114="ΕΡΥΜΑΝΘΟΥ",S114,0) + IF(W114="ΕΡΥΜΑΝΘΟΥ",V114,0) + IF(Y114="ΕΡΥΜΑΝΘΟΥ",X114,0)</f>
        <v>22.875</v>
      </c>
      <c r="AE114" s="18">
        <f>Z114 + IF(O114="ΚΑΛΑΒΡΥΤΩΝ",4,0) + IF(Q114="ΚΑΛΑΒΡΥΤΩΝ",10,0) + IF(T114="ΚΑΛΑΒΡΥΤΩΝ",S114,0) + IF(W114="ΚΑΛΑΒΡΥΤΩΝ",V114,0) + IF(Y114="ΚΑΛΑΒΡΥΤΩΝ",X114,0)</f>
        <v>22.875</v>
      </c>
      <c r="AF114" s="18" t="str">
        <f>IF(Φύλλο1!AN26=1,"ΝΑΙ","ΌΧΙ")</f>
        <v>ΌΧΙ</v>
      </c>
      <c r="AG114" s="45" t="s">
        <v>1350</v>
      </c>
      <c r="AH114" s="25"/>
      <c r="AI114" s="27">
        <f>H114</f>
        <v>18</v>
      </c>
      <c r="AJ114" s="41">
        <f>IF(J114&gt;14,I114+1,I114)</f>
        <v>7</v>
      </c>
      <c r="AK114" s="41">
        <f>AI114+AJ114/12</f>
        <v>18.583333333333332</v>
      </c>
      <c r="AL114" s="41">
        <f>ROUNDUP((IF(AK114&gt;20,(AK114-20)*2+10+15,(IF(AK114&gt;10,(AK114-10)*1.5+10,AK114*1)))),3)</f>
        <v>22.875</v>
      </c>
      <c r="AM114" s="28"/>
      <c r="AN114" s="42" t="s">
        <v>1349</v>
      </c>
    </row>
    <row r="115" spans="1:44" s="12" customFormat="1">
      <c r="A115" s="44">
        <v>111</v>
      </c>
      <c r="B115" s="18" t="str">
        <f>Φύλλο1!BE188</f>
        <v>ΠΑΠΑΔΗΜΗΤΡΟΠΟΥΛΟΥ</v>
      </c>
      <c r="C115" s="18" t="str">
        <f>Φύλλο1!BD188</f>
        <v>ΠΑΝΑΓΟΥΛΑ</v>
      </c>
      <c r="D115" s="18" t="str">
        <f>Φύλλο1!BF188</f>
        <v>ΑΘΑΝΑΣΙΟΣ</v>
      </c>
      <c r="E115" s="18" t="str">
        <f>Φύλλο1!BG188</f>
        <v>ΣΤΗ ΔΙΑΘΕΣΗ ΤΟΥ ΠΥΣΠΕ</v>
      </c>
      <c r="F115" s="18">
        <f>Φύλλο1!BC188</f>
        <v>616553</v>
      </c>
      <c r="G115" s="18" t="str">
        <f>Φύλλο1!BK188</f>
        <v>ΠΕ60</v>
      </c>
      <c r="H115" s="18">
        <f>Φύλλο1!BH188</f>
        <v>12</v>
      </c>
      <c r="I115" s="18">
        <f>Φύλλο1!BI188</f>
        <v>1</v>
      </c>
      <c r="J115" s="18">
        <f>Φύλλο1!BJ188</f>
        <v>9</v>
      </c>
      <c r="K115" s="18">
        <f>IF(H115&lt;=10,H115+TRUNC((IF(J115&gt;15,(I115+1)/12,I115/12)),3),(IF(AND((H115&gt;10),(H115&lt;=20)),10+(H115-10)*1.5+TRUNC((1.5*(IF(J115&gt;15,(I115+1)/12,I115/12))),3),25+(H115-20)*2+TRUNC((2*(IF(J115&gt;15,(I115+1)/12,I115/12))),3))))</f>
        <v>13.125</v>
      </c>
      <c r="L115" s="18">
        <f>IF(Φύλλο1!AH188=0,0,IF(Φύλλο1!AH188=1,4,IF(Φύλλο1!AH188=2,4,IF(Φύλλο1!AH188=3,4,IF(Φύλλο1!AH188=4,12,IF(Φύλλο1!AH188=5,6,"error"))))))</f>
        <v>4</v>
      </c>
      <c r="M115" s="18">
        <f>IF(Φύλλο1!AI188=0,0,IF(Φύλλο1!AI188=1,5,IF(Φύλλο1!AI188=2,11,IF(Φύλλο1!AI188=3,19,IF(Φύλλο1!AI188=4,29,19+(Φύλλο1!AI188-3)*10)))))</f>
        <v>5</v>
      </c>
      <c r="N115" s="18">
        <f>IF(Φύλλο1!AK188 = 0,0,4)</f>
        <v>4</v>
      </c>
      <c r="O115" s="18" t="str">
        <f>IF(Φύλλο1!AK188=0,0,IF(Φύλλο1!AK188=1,"ΑΙΓΙΑΛΕΙΑΣ",IF(Φύλλο1!AK188=2,"ΔΥΤΙΚΗΣ ΑΧΑΪΑΣ",IF(Φύλλο1!AK188=3,"ΕΡΥΜΑΝΘΟΥ",IF(Φύλλο1!AK188=4,"ΚΑΛΑΒΡΥΤΩΝ",IF(Φύλλο1!AK188=5,"ΠΑΤΡΕΩN",error))))))</f>
        <v>ΠΑΤΡΕΩN</v>
      </c>
      <c r="P115" s="18">
        <f>IF(Φύλλο1!AL188 = 0,0,10)</f>
        <v>0</v>
      </c>
      <c r="Q115" s="18">
        <f>IF(Φύλλο1!AL188=0,0,IF(Φύλλο1!AL188=1,"ΑΙΓΙΑΛΕΙΑΣ",IF(Φύλλο1!AL188=2,"ΔΥΤΙΚΗΣ ΑΧΑΪΑΣ",IF(Φύλλο1!AL188=3,"ΕΡΥΜΑΝΘΟΥ",IF(Φύλλο1!AL188=4,"ΚΑΛΑΒΡΥΤΩΝ",IF(Φύλλο1!AL188=5,"ΠΑΤΡΕΩN",error))))))</f>
        <v>0</v>
      </c>
      <c r="R115" s="18">
        <f>IF(Φύλλο1!G188 = 1,3,0)</f>
        <v>0</v>
      </c>
      <c r="S115" s="18">
        <f>IF(Φύλλο1!H188 = 1,2,0)</f>
        <v>0</v>
      </c>
      <c r="T115" s="18">
        <f>IF(Φύλλο1!I188=0,0,IF(Φύλλο1!I188=1,"ΑΙΓΙΑΛΕΙΑΣ",IF(Φύλλο1!I188=2,"ΔΥΤΙΚΗΣ ΑΧΑΪΑΣ",IF(Φύλλο1!I188=3,"ΕΡΥΜΑΝΘΟΥ",IF(Φύλλο1!I188=4,"ΚΑΛΑΒΡΥΤΩΝ",IF(Φύλλο1!I188=5,"ΠΑΤΡΕΩN",error))))))</f>
        <v>0</v>
      </c>
      <c r="U115" s="18">
        <f>IF(Φύλλο1!B188=1,5,IF(Φύλλο1!B188=2,20,IF(Φύλλο1!B188=3,30,0)))</f>
        <v>0</v>
      </c>
      <c r="V115" s="18">
        <f>IF(Φύλλο1!C188=1,1,IF(Φύλλο1!C188=2,3,0))</f>
        <v>0</v>
      </c>
      <c r="W115" s="18">
        <f>IF(Φύλλο1!D188=0,0,IF(Φύλλο1!D188=1,"ΑΙΓΙΑΛΕΙΑΣ",IF(Φύλλο1!D188=2,"ΔΥΤΙΚΗΣ ΑΧΑΪΑΣ",IF(Φύλλο1!D188=3,"ΕΡΥΜΑΝΘΟΥ",IF(Φύλλο1!D188=4,"ΚΑΛΑΒΡΥΤΩΝ",IF(Φύλλο1!D188=5,"ΠΑΤΡΕΩN",error))))))</f>
        <v>0</v>
      </c>
      <c r="X115" s="18">
        <f>IF(Φύλλο1!E188=1,5,0)</f>
        <v>0</v>
      </c>
      <c r="Y115" s="18">
        <f>IF(Φύλλο1!F188=0,0,IF(Φύλλο1!F188=1,"ΑΙΓΙΑΛΕΙΑΣ",IF(Φύλλο1!F188=2,"ΔΥΤΙΚΗΣ ΑΧΑΪΑΣ",IF(Φύλλο1!F188=3,"ΕΡΥΜΑΝΘΟΥ",IF(Φύλλο1!F188=4,"ΚΑΛΑΒΡΥΤΩΝ",IF(Φύλλο1!F188=5,"ΠΑΤΡΕΩN",error))))))</f>
        <v>0</v>
      </c>
      <c r="Z115" s="19">
        <f>AL115+L115+M115+R115+U115</f>
        <v>22.125</v>
      </c>
      <c r="AA115" s="18">
        <f>Z115 + IF(O115="ΠΑΤΡΕΩN",4,0) + IF(Q115="ΠΑΤΡΕΩN",10,0) + IF(T115="ΠΑΤΡΕΩN",S115,0) + IF(W115="ΠΑΤΡΕΩN",V115,0) + IF(Y115="ΠΑΤΡΕΩN",X115,0)</f>
        <v>26.125</v>
      </c>
      <c r="AB115" s="18">
        <f>Z115 + IF(O115="ΑΙΓΙΑΛΕΙΑΣ",4,0) + IF(Q115="ΑΙΓΙΑΛΕΙΑΣ",10,0) + IF(T115="ΑΙΓΙΑΛΕΙΑΣ",S115,0) + IF(W115="ΑΙΓΙΑΛΕΙΑΣ",V115,0) + IF(Y115="ΑΙΓΙΑΛΕΙΑΣ",X115,0)</f>
        <v>22.125</v>
      </c>
      <c r="AC115" s="18">
        <f>Z115 + IF(O115="ΔΥΤΙΚΗΣ ΑΧΑΪΑΣ",4,0) + IF(Q115="ΔΥΤΙΚΗΣ ΑΧΑΪΑΣ",10,0) + IF(T115="ΔΥΤΙΚΗΣ ΑΧΑΪΑΣ",S115,0) + IF(W115="ΔΥΤΙΚΗΣ ΑΧΑΪΑΣ",V115,0) + IF(Y115="ΔΥΤΙΚΗΣ ΑΧΑΪΑΣ",X115,0)</f>
        <v>22.125</v>
      </c>
      <c r="AD115" s="18">
        <f>Z115 + IF(O115="ΕΡΥΜΑΝΘΟΥ",4,0) + IF(Q115="ΕΡΥΜΑΝΘΟΥ",10,0) + IF(T115="ΕΡΥΜΑΝΘΟΥ",S115,0) + IF(W115="ΕΡΥΜΑΝΘΟΥ",V115,0) + IF(Y115="ΕΡΥΜΑΝΘΟΥ",X115,0)</f>
        <v>22.125</v>
      </c>
      <c r="AE115" s="18">
        <f>Z115 + IF(O115="ΚΑΛΑΒΡΥΤΩΝ",4,0) + IF(Q115="ΚΑΛΑΒΡΥΤΩΝ",10,0) + IF(T115="ΚΑΛΑΒΡΥΤΩΝ",S115,0) + IF(W115="ΚΑΛΑΒΡΥΤΩΝ",V115,0) + IF(Y115="ΚΑΛΑΒΡΥΤΩΝ",X115,0)</f>
        <v>22.125</v>
      </c>
      <c r="AF115" s="18" t="str">
        <f>IF(Φύλλο1!AN188=1,"ΝΑΙ","ΌΧΙ")</f>
        <v>ΌΧΙ</v>
      </c>
      <c r="AG115" s="40" t="s">
        <v>1341</v>
      </c>
      <c r="AH115" s="43"/>
      <c r="AI115" s="27">
        <f>H115</f>
        <v>12</v>
      </c>
      <c r="AJ115" s="41">
        <f>IF(J115&gt;14,I115+1,I115)</f>
        <v>1</v>
      </c>
      <c r="AK115" s="41">
        <f>AI115+AJ115/12</f>
        <v>12.083333333333334</v>
      </c>
      <c r="AL115" s="41">
        <f>ROUNDUP((IF(AK115&gt;20,(AK115-20)*2+10+15,(IF(AK115&gt;10,(AK115-10)*1.5+10,AK115*1)))),3)</f>
        <v>13.125</v>
      </c>
      <c r="AM115" s="28"/>
      <c r="AN115" s="42" t="s">
        <v>1349</v>
      </c>
    </row>
    <row r="116" spans="1:44" s="12" customFormat="1">
      <c r="A116" s="39">
        <v>112</v>
      </c>
      <c r="B116" s="18" t="str">
        <f>Φύλλο1!BE300</f>
        <v>ΜΩΚΟΥ</v>
      </c>
      <c r="C116" s="18" t="str">
        <f>Φύλλο1!BD300</f>
        <v>ΕΥΦΡΟΣΥΝΗ</v>
      </c>
      <c r="D116" s="18" t="str">
        <f>Φύλλο1!BF300</f>
        <v>ΧΡΗΣΤΟΣ</v>
      </c>
      <c r="E116" s="18" t="str">
        <f>Φύλλο1!BG300</f>
        <v>28ο ΝΗΠΙΑΓΩΓΕΙΟ ΠΑΤΡΩΝ</v>
      </c>
      <c r="F116" s="18">
        <f>Φύλλο1!BC300</f>
        <v>595812</v>
      </c>
      <c r="G116" s="18" t="str">
        <f>Φύλλο1!BK300</f>
        <v>ΠΕ60</v>
      </c>
      <c r="H116" s="18">
        <f>Φύλλο1!BH300</f>
        <v>18</v>
      </c>
      <c r="I116" s="18">
        <f>Φύλλο1!BI300</f>
        <v>0</v>
      </c>
      <c r="J116" s="18">
        <f>Φύλλο1!BJ300</f>
        <v>1</v>
      </c>
      <c r="K116" s="18">
        <f>IF(H116&lt;=10,H116+TRUNC((IF(J116&gt;15,(I116+1)/12,I116/12)),3),(IF(AND((H116&gt;10),(H116&lt;=20)),10+(H116-10)*1.5+TRUNC((1.5*(IF(J116&gt;15,(I116+1)/12,I116/12))),3),25+(H116-20)*2+TRUNC((2*(IF(J116&gt;15,(I116+1)/12,I116/12))),3))))</f>
        <v>22</v>
      </c>
      <c r="L116" s="18">
        <f>IF(Φύλλο1!AH300=0,0,IF(Φύλλο1!AH300=1,4,IF(Φύλλο1!AH300=2,4,IF(Φύλλο1!AH300=3,4,IF(Φύλλο1!AH300=4,12,IF(Φύλλο1!AH300=5,6,"error"))))))</f>
        <v>0</v>
      </c>
      <c r="M116" s="18">
        <f>IF(Φύλλο1!AI300=0,0,IF(Φύλλο1!AI300=1,5,IF(Φύλλο1!AI300=2,11,IF(Φύλλο1!AI300=3,19,IF(Φύλλο1!AI300=4,29,19+(Φύλλο1!AI300-3)*10)))))</f>
        <v>0</v>
      </c>
      <c r="N116" s="18">
        <f>IF(Φύλλο1!AK300 = 0,0,4)</f>
        <v>4</v>
      </c>
      <c r="O116" s="18" t="str">
        <f>IF(Φύλλο1!AK300=0,0,IF(Φύλλο1!AK300=1,"ΑΙΓΙΑΛΕΙΑΣ",IF(Φύλλο1!AK300=2,"ΔΥΤΙΚΗΣ ΑΧΑΪΑΣ",IF(Φύλλο1!AK300=3,"ΕΡΥΜΑΝΘΟΥ",IF(Φύλλο1!AK300=4,"ΚΑΛΑΒΡΥΤΩΝ",IF(Φύλλο1!AK300=5,"ΠΑΤΡΕΩN",error))))))</f>
        <v>ΠΑΤΡΕΩN</v>
      </c>
      <c r="P116" s="18">
        <f>IF(Φύλλο1!AL300 = 0,0,10)</f>
        <v>0</v>
      </c>
      <c r="Q116" s="18">
        <f>IF(Φύλλο1!AL300=0,0,IF(Φύλλο1!AL300=1,"ΑΙΓΙΑΛΕΙΑΣ",IF(Φύλλο1!AL300=2,"ΔΥΤΙΚΗΣ ΑΧΑΪΑΣ",IF(Φύλλο1!AL300=3,"ΕΡΥΜΑΝΘΟΥ",IF(Φύλλο1!AL300=4,"ΚΑΛΑΒΡΥΤΩΝ",IF(Φύλλο1!AL300=5,"ΠΑΤΡΕΩN",error))))))</f>
        <v>0</v>
      </c>
      <c r="R116" s="18">
        <f>IF(Φύλλο1!G300 = 1,3,0)</f>
        <v>0</v>
      </c>
      <c r="S116" s="18">
        <f>IF(Φύλλο1!H300 = 1,2,0)</f>
        <v>0</v>
      </c>
      <c r="T116" s="18">
        <f>IF(Φύλλο1!I300=0,0,IF(Φύλλο1!I300=1,"ΑΙΓΙΑΛΕΙΑΣ",IF(Φύλλο1!I300=2,"ΔΥΤΙΚΗΣ ΑΧΑΪΑΣ",IF(Φύλλο1!I300=3,"ΕΡΥΜΑΝΘΟΥ",IF(Φύλλο1!I300=4,"ΚΑΛΑΒΡΥΤΩΝ",IF(Φύλλο1!I300=5,"ΠΑΤΡΕΩN",error))))))</f>
        <v>0</v>
      </c>
      <c r="U116" s="18">
        <f>IF(Φύλλο1!B300=1,5,IF(Φύλλο1!B300=2,20,IF(Φύλλο1!B300=3,30,0)))</f>
        <v>0</v>
      </c>
      <c r="V116" s="18">
        <f>IF(Φύλλο1!C300=1,1,IF(Φύλλο1!C300=2,3,0))</f>
        <v>0</v>
      </c>
      <c r="W116" s="18">
        <f>IF(Φύλλο1!D300=0,0,IF(Φύλλο1!D300=1,"ΑΙΓΙΑΛΕΙΑΣ",IF(Φύλλο1!D300=2,"ΔΥΤΙΚΗΣ ΑΧΑΪΑΣ",IF(Φύλλο1!D300=3,"ΕΡΥΜΑΝΘΟΥ",IF(Φύλλο1!D300=4,"ΚΑΛΑΒΡΥΤΩΝ",IF(Φύλλο1!D300=5,"ΠΑΤΡΕΩN",error))))))</f>
        <v>0</v>
      </c>
      <c r="X116" s="18">
        <f>IF(Φύλλο1!E300=1,5,0)</f>
        <v>0</v>
      </c>
      <c r="Y116" s="18">
        <f>IF(Φύλλο1!F300=0,0,IF(Φύλλο1!F300=1,"ΑΙΓΙΑΛΕΙΑΣ",IF(Φύλλο1!F300=2,"ΔΥΤΙΚΗΣ ΑΧΑΪΑΣ",IF(Φύλλο1!F300=3,"ΕΡΥΜΑΝΘΟΥ",IF(Φύλλο1!F300=4,"ΚΑΛΑΒΡΥΤΩΝ",IF(Φύλλο1!F300=5,"ΠΑΤΡΕΩN",error))))))</f>
        <v>0</v>
      </c>
      <c r="Z116" s="19">
        <f>AL116+L116+M116+R116+U116</f>
        <v>22</v>
      </c>
      <c r="AA116" s="18">
        <f>Z116 + IF(O116="ΠΑΤΡΕΩN",4,0) + IF(Q116="ΠΑΤΡΕΩN",10,0) + IF(T116="ΠΑΤΡΕΩN",S116,0) + IF(W116="ΠΑΤΡΕΩN",V116,0) + IF(Y116="ΠΑΤΡΕΩN",X116,0)</f>
        <v>26</v>
      </c>
      <c r="AB116" s="18">
        <f>Z116 + IF(O116="ΑΙΓΙΑΛΕΙΑΣ",4,0) + IF(Q116="ΑΙΓΙΑΛΕΙΑΣ",10,0) + IF(T116="ΑΙΓΙΑΛΕΙΑΣ",S116,0) + IF(W116="ΑΙΓΙΑΛΕΙΑΣ",V116,0) + IF(Y116="ΑΙΓΙΑΛΕΙΑΣ",X116,0)</f>
        <v>22</v>
      </c>
      <c r="AC116" s="18">
        <f>Z116 + IF(O116="ΔΥΤΙΚΗΣ ΑΧΑΪΑΣ",4,0) + IF(Q116="ΔΥΤΙΚΗΣ ΑΧΑΪΑΣ",10,0) + IF(T116="ΔΥΤΙΚΗΣ ΑΧΑΪΑΣ",S116,0) + IF(W116="ΔΥΤΙΚΗΣ ΑΧΑΪΑΣ",V116,0) + IF(Y116="ΔΥΤΙΚΗΣ ΑΧΑΪΑΣ",X116,0)</f>
        <v>22</v>
      </c>
      <c r="AD116" s="18">
        <f>Z116 + IF(O116="ΕΡΥΜΑΝΘΟΥ",4,0) + IF(Q116="ΕΡΥΜΑΝΘΟΥ",10,0) + IF(T116="ΕΡΥΜΑΝΘΟΥ",S116,0) + IF(W116="ΕΡΥΜΑΝΘΟΥ",V116,0) + IF(Y116="ΕΡΥΜΑΝΘΟΥ",X116,0)</f>
        <v>22</v>
      </c>
      <c r="AE116" s="18">
        <f>Z116 + IF(O116="ΚΑΛΑΒΡΥΤΩΝ",4,0) + IF(Q116="ΚΑΛΑΒΡΥΤΩΝ",10,0) + IF(T116="ΚΑΛΑΒΡΥΤΩΝ",S116,0) + IF(W116="ΚΑΛΑΒΡΥΤΩΝ",V116,0) + IF(Y116="ΚΑΛΑΒΡΥΤΩΝ",X116,0)</f>
        <v>22</v>
      </c>
      <c r="AF116" s="18" t="str">
        <f>IF(Φύλλο1!AN300=1,"ΝΑΙ","ΌΧΙ")</f>
        <v>ΌΧΙ</v>
      </c>
      <c r="AG116" s="45" t="s">
        <v>1350</v>
      </c>
      <c r="AH116" s="25"/>
      <c r="AI116" s="27">
        <f>H116</f>
        <v>18</v>
      </c>
      <c r="AJ116" s="41">
        <f>IF(J116&gt;14,I116+1,I116)</f>
        <v>0</v>
      </c>
      <c r="AK116" s="41">
        <f>AI116+AJ116/12</f>
        <v>18</v>
      </c>
      <c r="AL116" s="41">
        <f>ROUNDUP((IF(AK116&gt;20,(AK116-20)*2+10+15,(IF(AK116&gt;10,(AK116-10)*1.5+10,AK116*1)))),3)</f>
        <v>22</v>
      </c>
      <c r="AM116" s="28"/>
      <c r="AN116" s="42" t="s">
        <v>1349</v>
      </c>
    </row>
    <row r="117" spans="1:44" s="13" customFormat="1">
      <c r="A117" s="39">
        <v>95</v>
      </c>
      <c r="B117" s="18" t="str">
        <f>Φύλλο1!BE157</f>
        <v>ΣΑΚΚΑ</v>
      </c>
      <c r="C117" s="18" t="str">
        <f>Φύλλο1!BD157</f>
        <v>ΠΗΝΕΛΟΠΗ</v>
      </c>
      <c r="D117" s="18" t="str">
        <f>Φύλλο1!BF157</f>
        <v>ΘΕΟΔΩΡΟΣ</v>
      </c>
      <c r="E117" s="18" t="str">
        <f>Φύλλο1!BG157</f>
        <v>ΣΤΗ ΔΙΑΘΕΣΗ ΤΟΥ ΠΥΣΠΕ</v>
      </c>
      <c r="F117" s="18">
        <f>Φύλλο1!BC157</f>
        <v>615358</v>
      </c>
      <c r="G117" s="18" t="str">
        <f>Φύλλο1!BK157</f>
        <v>ΠΕ60</v>
      </c>
      <c r="H117" s="18">
        <f>Φύλλο1!BH157</f>
        <v>14</v>
      </c>
      <c r="I117" s="18">
        <f>Φύλλο1!BI157</f>
        <v>2</v>
      </c>
      <c r="J117" s="18">
        <f>Φύλλο1!BJ157</f>
        <v>19</v>
      </c>
      <c r="K117" s="18">
        <f>IF(H117&lt;=10,H117+TRUNC((IF(J117&gt;15,(I117+1)/12,I117/12)),3),(IF(AND((H117&gt;10),(H117&lt;=20)),10+(H117-10)*1.5+TRUNC((1.5*(IF(J117&gt;15,(I117+1)/12,I117/12))),3),25+(H117-20)*2+TRUNC((2*(IF(J117&gt;15,(I117+1)/12,I117/12))),3))))</f>
        <v>16.375</v>
      </c>
      <c r="L117" s="18">
        <f>IF(Φύλλο1!AH157=0,0,IF(Φύλλο1!AH157=1,4,IF(Φύλλο1!AH157=2,4,IF(Φύλλο1!AH157=3,4,IF(Φύλλο1!AH157=4,12,IF(Φύλλο1!AH157=5,6,"error"))))))</f>
        <v>4</v>
      </c>
      <c r="M117" s="18">
        <f>IF(Φύλλο1!AI157=0,0,IF(Φύλλο1!AI157=1,5,IF(Φύλλο1!AI157=2,11,IF(Φύλλο1!AI157=3,19,IF(Φύλλο1!AI157=4,29,19+(Φύλλο1!AI157-3)*10)))))</f>
        <v>5</v>
      </c>
      <c r="N117" s="18">
        <f>IF(Φύλλο1!AK157 = 0,0,4)</f>
        <v>4</v>
      </c>
      <c r="O117" s="18" t="str">
        <f>IF(Φύλλο1!AK157=0,0,IF(Φύλλο1!AK157=1,"ΑΙΓΙΑΛΕΙΑΣ",IF(Φύλλο1!AK157=2,"ΔΥΤΙΚΗΣ ΑΧΑΪΑΣ",IF(Φύλλο1!AK157=3,"ΕΡΥΜΑΝΘΟΥ",IF(Φύλλο1!AK157=4,"ΚΑΛΑΒΡΥΤΩΝ",IF(Φύλλο1!AK157=5,"ΠΑΤΡΕΩN",error))))))</f>
        <v>ΑΙΓΙΑΛΕΙΑΣ</v>
      </c>
      <c r="P117" s="18">
        <f>IF(Φύλλο1!AL157 = 0,0,10)</f>
        <v>10</v>
      </c>
      <c r="Q117" s="18" t="str">
        <f>IF(Φύλλο1!AL157=0,0,IF(Φύλλο1!AL157=1,"ΑΙΓΙΑΛΕΙΑΣ",IF(Φύλλο1!AL157=2,"ΔΥΤΙΚΗΣ ΑΧΑΪΑΣ",IF(Φύλλο1!AL157=3,"ΕΡΥΜΑΝΘΟΥ",IF(Φύλλο1!AL157=4,"ΚΑΛΑΒΡΥΤΩΝ",IF(Φύλλο1!AL157=5,"ΠΑΤΡΕΩN",error))))))</f>
        <v>ΑΙΓΙΑΛΕΙΑΣ</v>
      </c>
      <c r="R117" s="18">
        <f>IF(Φύλλο1!G157 = 1,3,0)</f>
        <v>0</v>
      </c>
      <c r="S117" s="18">
        <f>IF(Φύλλο1!H157 = 1,2,0)</f>
        <v>0</v>
      </c>
      <c r="T117" s="18">
        <f>IF(Φύλλο1!I157=0,0,IF(Φύλλο1!I157=1,"ΑΙΓΙΑΛΕΙΑΣ",IF(Φύλλο1!I157=2,"ΔΥΤΙΚΗΣ ΑΧΑΪΑΣ",IF(Φύλλο1!I157=3,"ΕΡΥΜΑΝΘΟΥ",IF(Φύλλο1!I157=4,"ΚΑΛΑΒΡΥΤΩΝ",IF(Φύλλο1!I157=5,"ΠΑΤΡΕΩN",error))))))</f>
        <v>0</v>
      </c>
      <c r="U117" s="18">
        <f>IF(Φύλλο1!B157=1,5,IF(Φύλλο1!B157=2,20,IF(Φύλλο1!B157=3,30,0)))</f>
        <v>0</v>
      </c>
      <c r="V117" s="18">
        <f>IF(Φύλλο1!C157=1,1,IF(Φύλλο1!C157=2,3,0))</f>
        <v>0</v>
      </c>
      <c r="W117" s="18">
        <f>IF(Φύλλο1!D157=0,0,IF(Φύλλο1!D157=1,"ΑΙΓΙΑΛΕΙΑΣ",IF(Φύλλο1!D157=2,"ΔΥΤΙΚΗΣ ΑΧΑΪΑΣ",IF(Φύλλο1!D157=3,"ΕΡΥΜΑΝΘΟΥ",IF(Φύλλο1!D157=4,"ΚΑΛΑΒΡΥΤΩΝ",IF(Φύλλο1!D157=5,"ΠΑΤΡΕΩN",error))))))</f>
        <v>0</v>
      </c>
      <c r="X117" s="18">
        <f>IF(Φύλλο1!E157=1,5,0)</f>
        <v>0</v>
      </c>
      <c r="Y117" s="18">
        <f>IF(Φύλλο1!F157=0,0,IF(Φύλλο1!F157=1,"ΑΙΓΙΑΛΕΙΑΣ",IF(Φύλλο1!F157=2,"ΔΥΤΙΚΗΣ ΑΧΑΪΑΣ",IF(Φύλλο1!F157=3,"ΕΡΥΜΑΝΘΟΥ",IF(Φύλλο1!F157=4,"ΚΑΛΑΒΡΥΤΩΝ",IF(Φύλλο1!F157=5,"ΠΑΤΡΕΩN",error))))))</f>
        <v>0</v>
      </c>
      <c r="Z117" s="19">
        <f>AL117+L117+M117+R117+U117</f>
        <v>25.375</v>
      </c>
      <c r="AA117" s="18">
        <f>Z117 + IF(O117="ΠΑΤΡΕΩN",4,0) + IF(Q117="ΠΑΤΡΕΩN",10,0) + IF(T117="ΠΑΤΡΕΩN",S117,0) + IF(W117="ΠΑΤΡΕΩN",V117,0) + IF(Y117="ΠΑΤΡΕΩN",X117,0)</f>
        <v>25.375</v>
      </c>
      <c r="AB117" s="18">
        <f>Z117 + IF(O117="ΑΙΓΙΑΛΕΙΑΣ",4,0) + IF(Q117="ΑΙΓΙΑΛΕΙΑΣ",10,0) + IF(T117="ΑΙΓΙΑΛΕΙΑΣ",S117,0) + IF(W117="ΑΙΓΙΑΛΕΙΑΣ",V117,0) + IF(Y117="ΑΙΓΙΑΛΕΙΑΣ",X117,0)</f>
        <v>39.375</v>
      </c>
      <c r="AC117" s="18">
        <f>Z117 + IF(O117="ΔΥΤΙΚΗΣ ΑΧΑΪΑΣ",4,0) + IF(Q117="ΔΥΤΙΚΗΣ ΑΧΑΪΑΣ",10,0) + IF(T117="ΔΥΤΙΚΗΣ ΑΧΑΪΑΣ",S117,0) + IF(W117="ΔΥΤΙΚΗΣ ΑΧΑΪΑΣ",V117,0) + IF(Y117="ΔΥΤΙΚΗΣ ΑΧΑΪΑΣ",X117,0)</f>
        <v>25.375</v>
      </c>
      <c r="AD117" s="18">
        <f>Z117 + IF(O117="ΕΡΥΜΑΝΘΟΥ",4,0) + IF(Q117="ΕΡΥΜΑΝΘΟΥ",10,0) + IF(T117="ΕΡΥΜΑΝΘΟΥ",S117,0) + IF(W117="ΕΡΥΜΑΝΘΟΥ",V117,0) + IF(Y117="ΕΡΥΜΑΝΘΟΥ",X117,0)</f>
        <v>25.375</v>
      </c>
      <c r="AE117" s="18">
        <f>Z117 + IF(O117="ΚΑΛΑΒΡΥΤΩΝ",4,0) + IF(Q117="ΚΑΛΑΒΡΥΤΩΝ",10,0) + IF(T117="ΚΑΛΑΒΡΥΤΩΝ",S117,0) + IF(W117="ΚΑΛΑΒΡΥΤΩΝ",V117,0) + IF(Y117="ΚΑΛΑΒΡΥΤΩΝ",X117,0)</f>
        <v>25.375</v>
      </c>
      <c r="AF117" s="18" t="str">
        <f>IF(Φύλλο1!AN157=1,"ΝΑΙ","ΌΧΙ")</f>
        <v>ΌΧΙ</v>
      </c>
      <c r="AG117" s="50" t="s">
        <v>1346</v>
      </c>
      <c r="AH117" s="51"/>
      <c r="AI117" s="52">
        <f>H117</f>
        <v>14</v>
      </c>
      <c r="AJ117" s="53">
        <f>IF(J117&gt;14,I117+1,I117)</f>
        <v>3</v>
      </c>
      <c r="AK117" s="53">
        <f>AI117+AJ117/12</f>
        <v>14.25</v>
      </c>
      <c r="AL117" s="53">
        <f>ROUNDUP((IF(AK117&gt;20,(AK117-20)*2+10+15,(IF(AK117&gt;10,(AK117-10)*1.5+10,AK117*1)))),3)</f>
        <v>16.375</v>
      </c>
      <c r="AM117" s="54"/>
      <c r="AN117" s="42" t="s">
        <v>1349</v>
      </c>
    </row>
    <row r="118" spans="1:44" s="12" customFormat="1">
      <c r="A118" s="44">
        <v>117</v>
      </c>
      <c r="B118" s="18" t="str">
        <f>Φύλλο1!BE79</f>
        <v>ΚΑΒΒΑΔΑ</v>
      </c>
      <c r="C118" s="18" t="str">
        <f>Φύλλο1!BD79</f>
        <v>ΑΙΜΙΛΙΑ</v>
      </c>
      <c r="D118" s="18" t="str">
        <f>Φύλλο1!BF79</f>
        <v>ΣΩΤΗΡΙΟΣ</v>
      </c>
      <c r="E118" s="18" t="str">
        <f>Φύλλο1!BG79</f>
        <v>ΣΤΗ ΔΙΑΘΕΣΗ ΤΟΥ ΠΥΣΠΕ</v>
      </c>
      <c r="F118" s="18">
        <f>Φύλλο1!BC79</f>
        <v>608540</v>
      </c>
      <c r="G118" s="18" t="str">
        <f>Φύλλο1!BK79</f>
        <v>ΠΕ60</v>
      </c>
      <c r="H118" s="18">
        <f>Φύλλο1!BH79</f>
        <v>14</v>
      </c>
      <c r="I118" s="18">
        <f>Φύλλο1!BI79</f>
        <v>1</v>
      </c>
      <c r="J118" s="18">
        <f>Φύλλο1!BJ79</f>
        <v>8</v>
      </c>
      <c r="K118" s="18">
        <f>IF(H118&lt;=10,H118+TRUNC((IF(J118&gt;15,(I118+1)/12,I118/12)),3),(IF(AND((H118&gt;10),(H118&lt;=20)),10+(H118-10)*1.5+TRUNC((1.5*(IF(J118&gt;15,(I118+1)/12,I118/12))),3),25+(H118-20)*2+TRUNC((2*(IF(J118&gt;15,(I118+1)/12,I118/12))),3))))</f>
        <v>16.125</v>
      </c>
      <c r="L118" s="18">
        <v>0</v>
      </c>
      <c r="M118" s="18">
        <f>IF(Φύλλο1!AI79=0,0,IF(Φύλλο1!AI79=1,5,IF(Φύλλο1!AI79=2,11,IF(Φύλλο1!AI79=3,19,IF(Φύλλο1!AI79=4,29,19+(Φύλλο1!AI79-3)*10)))))</f>
        <v>0</v>
      </c>
      <c r="N118" s="18">
        <f>IF(Φύλλο1!AK79 = 0,0,4)</f>
        <v>4</v>
      </c>
      <c r="O118" s="18" t="str">
        <f>IF(Φύλλο1!AK79=0,0,IF(Φύλλο1!AK79=1,"ΑΙΓΙΑΛΕΙΑΣ",IF(Φύλλο1!AK79=2,"ΔΥΤΙΚΗΣ ΑΧΑΪΑΣ",IF(Φύλλο1!AK79=3,"ΕΡΥΜΑΝΘΟΥ",IF(Φύλλο1!AK79=4,"ΚΑΛΑΒΡΥΤΩΝ",IF(Φύλλο1!AK79=5,"ΠΑΤΡΕΩN",error))))))</f>
        <v>ΠΑΤΡΕΩN</v>
      </c>
      <c r="P118" s="18">
        <f>IF(Φύλλο1!AL79 = 0,0,10)</f>
        <v>0</v>
      </c>
      <c r="Q118" s="18">
        <f>IF(Φύλλο1!AL79=0,0,IF(Φύλλο1!AL79=1,"ΑΙΓΙΑΛΕΙΑΣ",IF(Φύλλο1!AL79=2,"ΔΥΤΙΚΗΣ ΑΧΑΪΑΣ",IF(Φύλλο1!AL79=3,"ΕΡΥΜΑΝΘΟΥ",IF(Φύλλο1!AL79=4,"ΚΑΛΑΒΡΥΤΩΝ",IF(Φύλλο1!AL79=5,"ΠΑΤΡΕΩN",error))))))</f>
        <v>0</v>
      </c>
      <c r="R118" s="18">
        <f>IF(Φύλλο1!G79 = 1,3,0)</f>
        <v>0</v>
      </c>
      <c r="S118" s="18">
        <f>IF(Φύλλο1!H79 = 1,2,0)</f>
        <v>0</v>
      </c>
      <c r="T118" s="18">
        <f>IF(Φύλλο1!I79=0,0,IF(Φύλλο1!I79=1,"ΑΙΓΙΑΛΕΙΑΣ",IF(Φύλλο1!I79=2,"ΔΥΤΙΚΗΣ ΑΧΑΪΑΣ",IF(Φύλλο1!I79=3,"ΕΡΥΜΑΝΘΟΥ",IF(Φύλλο1!I79=4,"ΚΑΛΑΒΡΥΤΩΝ",IF(Φύλλο1!I79=5,"ΠΑΤΡΕΩN",error))))))</f>
        <v>0</v>
      </c>
      <c r="U118" s="18">
        <f>IF(Φύλλο1!B79=1,5,IF(Φύλλο1!B79=2,20,IF(Φύλλο1!B79=3,30,0)))</f>
        <v>5</v>
      </c>
      <c r="V118" s="18">
        <f>IF(Φύλλο1!C79=1,1,IF(Φύλλο1!C79=2,3,0))</f>
        <v>0</v>
      </c>
      <c r="W118" s="18">
        <f>IF(Φύλλο1!D79=0,0,IF(Φύλλο1!D79=1,"ΑΙΓΙΑΛΕΙΑΣ",IF(Φύλλο1!D79=2,"ΔΥΤΙΚΗΣ ΑΧΑΪΑΣ",IF(Φύλλο1!D79=3,"ΕΡΥΜΑΝΘΟΥ",IF(Φύλλο1!D79=4,"ΚΑΛΑΒΡΥΤΩΝ",IF(Φύλλο1!D79=5,"ΠΑΤΡΕΩN",error))))))</f>
        <v>0</v>
      </c>
      <c r="X118" s="18">
        <f>IF(Φύλλο1!E79=1,5,0)</f>
        <v>0</v>
      </c>
      <c r="Y118" s="18">
        <f>IF(Φύλλο1!F79=0,0,IF(Φύλλο1!F79=1,"ΑΙΓΙΑΛΕΙΑΣ",IF(Φύλλο1!F79=2,"ΔΥΤΙΚΗΣ ΑΧΑΪΑΣ",IF(Φύλλο1!F79=3,"ΕΡΥΜΑΝΘΟΥ",IF(Φύλλο1!F79=4,"ΚΑΛΑΒΡΥΤΩΝ",IF(Φύλλο1!F79=5,"ΠΑΤΡΕΩN",error))))))</f>
        <v>0</v>
      </c>
      <c r="Z118" s="19">
        <f>AL118+L118+M118+R118+U118</f>
        <v>21.125</v>
      </c>
      <c r="AA118" s="18">
        <f>Z118 + IF(O118="ΠΑΤΡΕΩN",4,0) + IF(Q118="ΠΑΤΡΕΩN",10,0) + IF(T118="ΠΑΤΡΕΩN",S118,0) + IF(W118="ΠΑΤΡΕΩN",V118,0) + IF(Y118="ΠΑΤΡΕΩN",X118,0)</f>
        <v>25.125</v>
      </c>
      <c r="AB118" s="18">
        <f>Z118 + IF(O118="ΑΙΓΙΑΛΕΙΑΣ",4,0) + IF(Q118="ΑΙΓΙΑΛΕΙΑΣ",10,0) + IF(T118="ΑΙΓΙΑΛΕΙΑΣ",S118,0) + IF(W118="ΑΙΓΙΑΛΕΙΑΣ",V118,0) + IF(Y118="ΑΙΓΙΑΛΕΙΑΣ",X118,0)</f>
        <v>21.125</v>
      </c>
      <c r="AC118" s="18">
        <f>Z118 + IF(O118="ΔΥΤΙΚΗΣ ΑΧΑΪΑΣ",4,0) + IF(Q118="ΔΥΤΙΚΗΣ ΑΧΑΪΑΣ",10,0) + IF(T118="ΔΥΤΙΚΗΣ ΑΧΑΪΑΣ",S118,0) + IF(W118="ΔΥΤΙΚΗΣ ΑΧΑΪΑΣ",V118,0) + IF(Y118="ΔΥΤΙΚΗΣ ΑΧΑΪΑΣ",X118,0)</f>
        <v>21.125</v>
      </c>
      <c r="AD118" s="18">
        <f>Z118 + IF(O118="ΕΡΥΜΑΝΘΟΥ",4,0) + IF(Q118="ΕΡΥΜΑΝΘΟΥ",10,0) + IF(T118="ΕΡΥΜΑΝΘΟΥ",S118,0) + IF(W118="ΕΡΥΜΑΝΘΟΥ",V118,0) + IF(Y118="ΕΡΥΜΑΝΘΟΥ",X118,0)</f>
        <v>21.125</v>
      </c>
      <c r="AE118" s="18">
        <f>Z118 + IF(O118="ΚΑΛΑΒΡΥΤΩΝ",4,0) + IF(Q118="ΚΑΛΑΒΡΥΤΩΝ",10,0) + IF(T118="ΚΑΛΑΒΡΥΤΩΝ",S118,0) + IF(W118="ΚΑΛΑΒΡΥΤΩΝ",V118,0) + IF(Y118="ΚΑΛΑΒΡΥΤΩΝ",X118,0)</f>
        <v>21.125</v>
      </c>
      <c r="AF118" s="18" t="str">
        <f>IF(Φύλλο1!AN79=1,"ΝΑΙ","ΌΧΙ")</f>
        <v>ΌΧΙ</v>
      </c>
      <c r="AG118" s="40" t="s">
        <v>1292</v>
      </c>
      <c r="AH118" s="43"/>
      <c r="AI118" s="27">
        <f>H118</f>
        <v>14</v>
      </c>
      <c r="AJ118" s="41">
        <f>IF(J118&gt;14,I118+1,I118)</f>
        <v>1</v>
      </c>
      <c r="AK118" s="41">
        <f>AI118+AJ118/12</f>
        <v>14.083333333333334</v>
      </c>
      <c r="AL118" s="41">
        <f>ROUNDUP((IF(AK118&gt;20,(AK118-20)*2+10+15,(IF(AK118&gt;10,(AK118-10)*1.5+10,AK118*1)))),3)</f>
        <v>16.125</v>
      </c>
      <c r="AM118" s="28"/>
      <c r="AN118" s="42" t="s">
        <v>1349</v>
      </c>
    </row>
    <row r="119" spans="1:44" s="13" customFormat="1" ht="25.5">
      <c r="A119" s="55">
        <v>101</v>
      </c>
      <c r="B119" s="22" t="str">
        <f>Φύλλο1!BE214</f>
        <v>ΤΖΑΒΑΝΗ</v>
      </c>
      <c r="C119" s="22" t="str">
        <f>Φύλλο1!BD214</f>
        <v>ΕΛΕΝΗ</v>
      </c>
      <c r="D119" s="22" t="str">
        <f>Φύλλο1!BF214</f>
        <v>ΓΕΩΡΓΙΟΣ</v>
      </c>
      <c r="E119" s="22" t="str">
        <f>Φύλλο1!BG214</f>
        <v>ΣΤΗ ΔΙΑΘΕΣΗ ΤΟΥ ΠΥΣΠΕ</v>
      </c>
      <c r="F119" s="22">
        <f>Φύλλο1!BC214</f>
        <v>611871</v>
      </c>
      <c r="G119" s="22" t="str">
        <f>Φύλλο1!BK214</f>
        <v>ΠΕ60</v>
      </c>
      <c r="H119" s="22">
        <f>Φύλλο1!BH214</f>
        <v>13</v>
      </c>
      <c r="I119" s="22">
        <f>Φύλλο1!BI214</f>
        <v>9</v>
      </c>
      <c r="J119" s="22">
        <f>Φύλλο1!BJ214</f>
        <v>7</v>
      </c>
      <c r="K119" s="22">
        <f>IF(H119&lt;=10,H119+TRUNC((IF(J119&gt;15,(I119+1)/12,I119/12)),3),(IF(AND((H119&gt;10),(H119&lt;=20)),10+(H119-10)*1.5+TRUNC((1.5*(IF(J119&gt;15,(I119+1)/12,I119/12))),3),25+(H119-20)*2+TRUNC((2*(IF(J119&gt;15,(I119+1)/12,I119/12))),3))))</f>
        <v>15.625</v>
      </c>
      <c r="L119" s="22">
        <f>IF(Φύλλο1!AH214=0,0,IF(Φύλλο1!AH214=1,4,IF(Φύλλο1!AH214=2,4,IF(Φύλλο1!AH214=3,4,IF(Φύλλο1!AH214=4,12,IF(Φύλλο1!AH214=5,6,"error"))))))</f>
        <v>4</v>
      </c>
      <c r="M119" s="22">
        <f>IF(Φύλλο1!AI214=0,0,IF(Φύλλο1!AI214=1,5,IF(Φύλλο1!AI214=2,11,IF(Φύλλο1!AI214=3,19,IF(Φύλλο1!AI214=4,29,19+(Φύλλο1!AI214-3)*10)))))</f>
        <v>5</v>
      </c>
      <c r="N119" s="22">
        <f>IF(Φύλλο1!AK214 = 0,0,4)</f>
        <v>4</v>
      </c>
      <c r="O119" s="22" t="str">
        <f>IF(Φύλλο1!AK214=0,0,IF(Φύλλο1!AK214=1,"ΑΙΓΙΑΛΕΙΑΣ",IF(Φύλλο1!AK214=2,"ΔΥΤΙΚΗΣ ΑΧΑΪΑΣ",IF(Φύλλο1!AK214=3,"ΕΡΥΜΑΝΘΟΥ",IF(Φύλλο1!AK214=4,"ΚΑΛΑΒΡΥΤΩΝ",IF(Φύλλο1!AK214=5,"ΠΑΤΡΕΩN",error))))))</f>
        <v>ΕΡΥΜΑΝΘΟΥ</v>
      </c>
      <c r="P119" s="22">
        <f>IF(Φύλλο1!AL214 = 0,0,10)</f>
        <v>10</v>
      </c>
      <c r="Q119" s="50" t="str">
        <f>IF(Φύλλο1!AL214=0,0,IF(Φύλλο1!AL214=1,"ΑΙΓΙΑΛΕΙΑΣ",IF(Φύλλο1!AL214=2,"ΔΥΤΙΚΗΣ ΑΧΑΪΑΣ",IF(Φύλλο1!AL214=3,"ΕΡΥΜΑΝΘΟΥ",IF(Φύλλο1!AL214=4,"ΚΑΛΑΒΡΥΤΩΝ",IF(Φύλλο1!AL214=5,"ΠΑΤΡΕΩN",error))))))</f>
        <v>ΔΥΤΙΚΗΣ ΑΧΑΪΑΣ</v>
      </c>
      <c r="R119" s="22">
        <f>IF(Φύλλο1!G214 = 1,3,0)</f>
        <v>0</v>
      </c>
      <c r="S119" s="22">
        <f>IF(Φύλλο1!H214 = 1,2,0)</f>
        <v>0</v>
      </c>
      <c r="T119" s="22">
        <f>IF(Φύλλο1!I214=0,0,IF(Φύλλο1!I214=1,"ΑΙΓΙΑΛΕΙΑΣ",IF(Φύλλο1!I214=2,"ΔΥΤΙΚΗΣ ΑΧΑΪΑΣ",IF(Φύλλο1!I214=3,"ΕΡΥΜΑΝΘΟΥ",IF(Φύλλο1!I214=4,"ΚΑΛΑΒΡΥΤΩΝ",IF(Φύλλο1!I214=5,"ΠΑΤΡΕΩN",error))))))</f>
        <v>0</v>
      </c>
      <c r="U119" s="22">
        <f>IF(Φύλλο1!B214=1,5,IF(Φύλλο1!B214=2,20,IF(Φύλλο1!B214=3,30,0)))</f>
        <v>0</v>
      </c>
      <c r="V119" s="22">
        <f>IF(Φύλλο1!C214=1,1,IF(Φύλλο1!C214=2,3,0))</f>
        <v>0</v>
      </c>
      <c r="W119" s="22">
        <f>IF(Φύλλο1!D214=0,0,IF(Φύλλο1!D214=1,"ΑΙΓΙΑΛΕΙΑΣ",IF(Φύλλο1!D214=2,"ΔΥΤΙΚΗΣ ΑΧΑΪΑΣ",IF(Φύλλο1!D214=3,"ΕΡΥΜΑΝΘΟΥ",IF(Φύλλο1!D214=4,"ΚΑΛΑΒΡΥΤΩΝ",IF(Φύλλο1!D214=5,"ΠΑΤΡΕΩN",error))))))</f>
        <v>0</v>
      </c>
      <c r="X119" s="22">
        <f>IF(Φύλλο1!E214=1,5,0)</f>
        <v>0</v>
      </c>
      <c r="Y119" s="22">
        <f>IF(Φύλλο1!F214=0,0,IF(Φύλλο1!F214=1,"ΑΙΓΙΑΛΕΙΑΣ",IF(Φύλλο1!F214=2,"ΔΥΤΙΚΗΣ ΑΧΑΪΑΣ",IF(Φύλλο1!F214=3,"ΕΡΥΜΑΝΘΟΥ",IF(Φύλλο1!F214=4,"ΚΑΛΑΒΡΥΤΩΝ",IF(Φύλλο1!F214=5,"ΠΑΤΡΕΩN",error))))))</f>
        <v>0</v>
      </c>
      <c r="Z119" s="24">
        <f>AL119+L119+M119+R119+U119</f>
        <v>24.625</v>
      </c>
      <c r="AA119" s="22">
        <f>Z119 + IF(O119="ΠΑΤΡΕΩN",4,0) + IF(Q119="ΠΑΤΡΕΩN",10,0) + IF(T119="ΠΑΤΡΕΩN",S119,0) + IF(W119="ΠΑΤΡΕΩN",V119,0) + IF(Y119="ΠΑΤΡΕΩN",X119,0)</f>
        <v>24.625</v>
      </c>
      <c r="AB119" s="22">
        <f>Z119 + IF(O119="ΑΙΓΙΑΛΕΙΑΣ",4,0) + IF(Q119="ΑΙΓΙΑΛΕΙΑΣ",10,0) + IF(T119="ΑΙΓΙΑΛΕΙΑΣ",S119,0) + IF(W119="ΑΙΓΙΑΛΕΙΑΣ",V119,0) + IF(Y119="ΑΙΓΙΑΛΕΙΑΣ",X119,0)</f>
        <v>24.625</v>
      </c>
      <c r="AC119" s="22">
        <f>Z119 + IF(O119="ΔΥΤΙΚΗΣ ΑΧΑΪΑΣ",4,0) + IF(Q119="ΔΥΤΙΚΗΣ ΑΧΑΪΑΣ",10,0) + IF(T119="ΔΥΤΙΚΗΣ ΑΧΑΪΑΣ",S119,0) + IF(W119="ΔΥΤΙΚΗΣ ΑΧΑΪΑΣ",V119,0) + IF(Y119="ΔΥΤΙΚΗΣ ΑΧΑΪΑΣ",X119,0)</f>
        <v>34.625</v>
      </c>
      <c r="AD119" s="22">
        <f>Z119 + IF(O119="ΕΡΥΜΑΝΘΟΥ",4,0) + IF(Q119="ΕΡΥΜΑΝΘΟΥ",10,0) + IF(T119="ΕΡΥΜΑΝΘΟΥ",S119,0) + IF(W119="ΕΡΥΜΑΝΘΟΥ",V119,0) + IF(Y119="ΕΡΥΜΑΝΘΟΥ",X119,0)</f>
        <v>28.625</v>
      </c>
      <c r="AE119" s="22">
        <f>Z119 + IF(O119="ΚΑΛΑΒΡΥΤΩΝ",4,0) + IF(Q119="ΚΑΛΑΒΡΥΤΩΝ",10,0) + IF(T119="ΚΑΛΑΒΡΥΤΩΝ",S119,0) + IF(W119="ΚΑΛΑΒΡΥΤΩΝ",V119,0) + IF(Y119="ΚΑΛΑΒΡΥΤΩΝ",X119,0)</f>
        <v>24.625</v>
      </c>
      <c r="AF119" s="22" t="str">
        <f>IF(Φύλλο1!AN214=1,"ΝΑΙ","ΌΧΙ")</f>
        <v>ΌΧΙ</v>
      </c>
      <c r="AG119" s="23" t="s">
        <v>1338</v>
      </c>
      <c r="AH119" s="60"/>
      <c r="AI119" s="52">
        <f>H119</f>
        <v>13</v>
      </c>
      <c r="AJ119" s="53">
        <f>IF(J119&gt;14,I119+1,I119)</f>
        <v>9</v>
      </c>
      <c r="AK119" s="53">
        <f>AI119+AJ119/12</f>
        <v>13.75</v>
      </c>
      <c r="AL119" s="53">
        <f>ROUNDUP((IF(AK119&gt;20,(AK119-20)*2+10+15,(IF(AK119&gt;10,(AK119-10)*1.5+10,AK119*1)))),3)</f>
        <v>15.625</v>
      </c>
      <c r="AM119" s="54"/>
      <c r="AN119" s="67" t="s">
        <v>1349</v>
      </c>
    </row>
    <row r="120" spans="1:44" s="12" customFormat="1">
      <c r="A120" s="39">
        <v>121</v>
      </c>
      <c r="B120" s="18" t="str">
        <f>Φύλλο1!BE155</f>
        <v>ΠΑΡΑΣΚΕΥΟΠΟΥΛΟΥ</v>
      </c>
      <c r="C120" s="18" t="str">
        <f>Φύλλο1!BD155</f>
        <v>ΓΕΩΡΓΙΑ</v>
      </c>
      <c r="D120" s="18" t="str">
        <f>Φύλλο1!BF155</f>
        <v>ΗΛΙΑΣ</v>
      </c>
      <c r="E120" s="15" t="s">
        <v>1261</v>
      </c>
      <c r="F120" s="18">
        <f>Φύλλο1!BC155</f>
        <v>606307</v>
      </c>
      <c r="G120" s="18" t="str">
        <f>Φύλλο1!BK155</f>
        <v>ΠΕ60</v>
      </c>
      <c r="H120" s="18">
        <f>Φύλλο1!BH155</f>
        <v>16</v>
      </c>
      <c r="I120" s="18">
        <f>Φύλλο1!BI155</f>
        <v>5</v>
      </c>
      <c r="J120" s="18">
        <f>Φύλλο1!BJ155</f>
        <v>4</v>
      </c>
      <c r="K120" s="18">
        <f>IF(H120&lt;=10,H120+TRUNC((IF(J120&gt;15,(I120+1)/12,I120/12)),3),(IF(AND((H120&gt;10),(H120&lt;=20)),10+(H120-10)*1.5+TRUNC((1.5*(IF(J120&gt;15,(I120+1)/12,I120/12))),3),25+(H120-20)*2+TRUNC((2*(IF(J120&gt;15,(I120+1)/12,I120/12))),3))))</f>
        <v>19.625</v>
      </c>
      <c r="L120" s="18">
        <f>IF(Φύλλο1!AH155=0,0,IF(Φύλλο1!AH155=1,4,IF(Φύλλο1!AH155=2,4,IF(Φύλλο1!AH155=3,4,IF(Φύλλο1!AH155=4,12,IF(Φύλλο1!AH155=5,6,"error"))))))</f>
        <v>0</v>
      </c>
      <c r="M120" s="18">
        <f>IF(Φύλλο1!AI155=0,0,IF(Φύλλο1!AI155=1,5,IF(Φύλλο1!AI155=2,11,IF(Φύλλο1!AI155=3,19,IF(Φύλλο1!AI155=4,29,19+(Φύλλο1!AI155-3)*10)))))</f>
        <v>0</v>
      </c>
      <c r="N120" s="18">
        <f>IF(Φύλλο1!AK155 = 0,0,4)</f>
        <v>4</v>
      </c>
      <c r="O120" s="18" t="str">
        <f>IF(Φύλλο1!AK155=0,0,IF(Φύλλο1!AK155=1,"ΑΙΓΙΑΛΕΙΑΣ",IF(Φύλλο1!AK155=2,"ΔΥΤΙΚΗΣ ΑΧΑΪΑΣ",IF(Φύλλο1!AK155=3,"ΕΡΥΜΑΝΘΟΥ",IF(Φύλλο1!AK155=4,"ΚΑΛΑΒΡΥΤΩΝ",IF(Φύλλο1!AK155=5,"ΠΑΤΡΕΩN",error))))))</f>
        <v>ΠΑΤΡΕΩN</v>
      </c>
      <c r="P120" s="18">
        <f>IF(Φύλλο1!AL155 = 0,0,10)</f>
        <v>0</v>
      </c>
      <c r="Q120" s="18">
        <f>IF(Φύλλο1!AL155=0,0,IF(Φύλλο1!AL155=1,"ΑΙΓΙΑΛΕΙΑΣ",IF(Φύλλο1!AL155=2,"ΔΥΤΙΚΗΣ ΑΧΑΪΑΣ",IF(Φύλλο1!AL155=3,"ΕΡΥΜΑΝΘΟΥ",IF(Φύλλο1!AL155=4,"ΚΑΛΑΒΡΥΤΩΝ",IF(Φύλλο1!AL155=5,"ΠΑΤΡΕΩN",error))))))</f>
        <v>0</v>
      </c>
      <c r="R120" s="18">
        <f>IF(Φύλλο1!G155 = 1,3,0)</f>
        <v>0</v>
      </c>
      <c r="S120" s="18">
        <f>IF(Φύλλο1!H155 = 1,2,0)</f>
        <v>0</v>
      </c>
      <c r="T120" s="18">
        <f>IF(Φύλλο1!I155=0,0,IF(Φύλλο1!I155=1,"ΑΙΓΙΑΛΕΙΑΣ",IF(Φύλλο1!I155=2,"ΔΥΤΙΚΗΣ ΑΧΑΪΑΣ",IF(Φύλλο1!I155=3,"ΕΡΥΜΑΝΘΟΥ",IF(Φύλλο1!I155=4,"ΚΑΛΑΒΡΥΤΩΝ",IF(Φύλλο1!I155=5,"ΠΑΤΡΕΩN",error))))))</f>
        <v>0</v>
      </c>
      <c r="U120" s="18">
        <f>IF(Φύλλο1!B155=1,5,IF(Φύλλο1!B155=2,20,IF(Φύλλο1!B155=3,30,0)))</f>
        <v>0</v>
      </c>
      <c r="V120" s="18">
        <f>IF(Φύλλο1!C155=1,1,IF(Φύλλο1!C155=2,3,0))</f>
        <v>0</v>
      </c>
      <c r="W120" s="18">
        <f>IF(Φύλλο1!D155=0,0,IF(Φύλλο1!D155=1,"ΑΙΓΙΑΛΕΙΑΣ",IF(Φύλλο1!D155=2,"ΔΥΤΙΚΗΣ ΑΧΑΪΑΣ",IF(Φύλλο1!D155=3,"ΕΡΥΜΑΝΘΟΥ",IF(Φύλλο1!D155=4,"ΚΑΛΑΒΡΥΤΩΝ",IF(Φύλλο1!D155=5,"ΠΑΤΡΕΩN",error))))))</f>
        <v>0</v>
      </c>
      <c r="X120" s="18">
        <f>IF(Φύλλο1!E155=1,5,0)</f>
        <v>0</v>
      </c>
      <c r="Y120" s="18">
        <f>IF(Φύλλο1!F155=0,0,IF(Φύλλο1!F155=1,"ΑΙΓΙΑΛΕΙΑΣ",IF(Φύλλο1!F155=2,"ΔΥΤΙΚΗΣ ΑΧΑΪΑΣ",IF(Φύλλο1!F155=3,"ΕΡΥΜΑΝΘΟΥ",IF(Φύλλο1!F155=4,"ΚΑΛΑΒΡΥΤΩΝ",IF(Φύλλο1!F155=5,"ΠΑΤΡΕΩN",error))))))</f>
        <v>0</v>
      </c>
      <c r="Z120" s="19">
        <f>AL120+L120+M120+R120+U120</f>
        <v>19.625</v>
      </c>
      <c r="AA120" s="18">
        <f>Z120 + IF(O120="ΠΑΤΡΕΩN",4,0) + IF(Q120="ΠΑΤΡΕΩN",10,0) + IF(T120="ΠΑΤΡΕΩN",S120,0) + IF(W120="ΠΑΤΡΕΩN",V120,0) + IF(Y120="ΠΑΤΡΕΩN",X120,0)</f>
        <v>23.625</v>
      </c>
      <c r="AB120" s="18">
        <f>Z120 + IF(O120="ΑΙΓΙΑΛΕΙΑΣ",4,0) + IF(Q120="ΑΙΓΙΑΛΕΙΑΣ",10,0) + IF(T120="ΑΙΓΙΑΛΕΙΑΣ",S120,0) + IF(W120="ΑΙΓΙΑΛΕΙΑΣ",V120,0) + IF(Y120="ΑΙΓΙΑΛΕΙΑΣ",X120,0)</f>
        <v>19.625</v>
      </c>
      <c r="AC120" s="18">
        <f>Z120 + IF(O120="ΔΥΤΙΚΗΣ ΑΧΑΪΑΣ",4,0) + IF(Q120="ΔΥΤΙΚΗΣ ΑΧΑΪΑΣ",10,0) + IF(T120="ΔΥΤΙΚΗΣ ΑΧΑΪΑΣ",S120,0) + IF(W120="ΔΥΤΙΚΗΣ ΑΧΑΪΑΣ",V120,0) + IF(Y120="ΔΥΤΙΚΗΣ ΑΧΑΪΑΣ",X120,0)</f>
        <v>19.625</v>
      </c>
      <c r="AD120" s="18">
        <f>Z120 + IF(O120="ΕΡΥΜΑΝΘΟΥ",4,0) + IF(Q120="ΕΡΥΜΑΝΘΟΥ",10,0) + IF(T120="ΕΡΥΜΑΝΘΟΥ",S120,0) + IF(W120="ΕΡΥΜΑΝΘΟΥ",V120,0) + IF(Y120="ΕΡΥΜΑΝΘΟΥ",X120,0)</f>
        <v>19.625</v>
      </c>
      <c r="AE120" s="18">
        <f>Z120 + IF(O120="ΚΑΛΑΒΡΥΤΩΝ",4,0) + IF(Q120="ΚΑΛΑΒΡΥΤΩΝ",10,0) + IF(T120="ΚΑΛΑΒΡΥΤΩΝ",S120,0) + IF(W120="ΚΑΛΑΒΡΥΤΩΝ",V120,0) + IF(Y120="ΚΑΛΑΒΡΥΤΩΝ",X120,0)</f>
        <v>19.625</v>
      </c>
      <c r="AF120" s="18" t="str">
        <f>IF(Φύλλο1!AN155=1,"ΝΑΙ","ΌΧΙ")</f>
        <v>ΌΧΙ</v>
      </c>
      <c r="AG120" s="45" t="s">
        <v>1350</v>
      </c>
      <c r="AH120" s="43"/>
      <c r="AI120" s="27">
        <f>H120</f>
        <v>16</v>
      </c>
      <c r="AJ120" s="41">
        <f>IF(J120&gt;14,I120+1,I120)</f>
        <v>5</v>
      </c>
      <c r="AK120" s="41">
        <f>AI120+AJ120/12</f>
        <v>16.416666666666668</v>
      </c>
      <c r="AL120" s="41">
        <f>ROUNDUP((IF(AK120&gt;20,(AK120-20)*2+10+15,(IF(AK120&gt;10,(AK120-10)*1.5+10,AK120*1)))),3)</f>
        <v>19.625</v>
      </c>
      <c r="AM120" s="28"/>
      <c r="AN120" s="42" t="s">
        <v>1349</v>
      </c>
    </row>
    <row r="121" spans="1:44" s="12" customFormat="1">
      <c r="A121" s="39">
        <v>107</v>
      </c>
      <c r="B121" s="18" t="str">
        <f>Φύλλο1!BE261</f>
        <v>ΜΠΑΜΠΑΡΑΚΟΥ</v>
      </c>
      <c r="C121" s="18" t="str">
        <f>Φύλλο1!BD261</f>
        <v>ΑΙΚΑΤΕΡΙΝΗ</v>
      </c>
      <c r="D121" s="18" t="str">
        <f>Φύλλο1!BF261</f>
        <v>ΕΥΑΓΓΕΛΟΣ</v>
      </c>
      <c r="E121" s="18" t="str">
        <f>Φύλλο1!BG261</f>
        <v>ΣΤΗ ΔΙΑΘΕΣΗ ΤΟΥ ΠΥΣΠΕ</v>
      </c>
      <c r="F121" s="18">
        <f>Φύλλο1!BC261</f>
        <v>611968</v>
      </c>
      <c r="G121" s="18" t="str">
        <f>Φύλλο1!BK261</f>
        <v>ΠΕ60</v>
      </c>
      <c r="H121" s="18">
        <f>Φύλλο1!BH261</f>
        <v>13</v>
      </c>
      <c r="I121" s="18">
        <f>Φύλλο1!BI261</f>
        <v>0</v>
      </c>
      <c r="J121" s="18">
        <f>Φύλλο1!BJ261</f>
        <v>1</v>
      </c>
      <c r="K121" s="18">
        <f>IF(H121&lt;=10,H121+TRUNC((IF(J121&gt;15,(I121+1)/12,I121/12)),3),(IF(AND((H121&gt;10),(H121&lt;=20)),10+(H121-10)*1.5+TRUNC((1.5*(IF(J121&gt;15,(I121+1)/12,I121/12))),3),25+(H121-20)*2+TRUNC((2*(IF(J121&gt;15,(I121+1)/12,I121/12))),3))))</f>
        <v>14.5</v>
      </c>
      <c r="L121" s="18">
        <f>IF(Φύλλο1!AH261=0,0,IF(Φύλλο1!AH261=1,4,IF(Φύλλο1!AH261=2,4,IF(Φύλλο1!AH261=3,4,IF(Φύλλο1!AH261=4,12,IF(Φύλλο1!AH261=5,6,"error"))))))</f>
        <v>4</v>
      </c>
      <c r="M121" s="18">
        <f>IF(Φύλλο1!AI261=0,0,IF(Φύλλο1!AI261=1,5,IF(Φύλλο1!AI261=2,11,IF(Φύλλο1!AI261=3,19,IF(Φύλλο1!AI261=4,29,19+(Φύλλο1!AI261-3)*10)))))</f>
        <v>5</v>
      </c>
      <c r="N121" s="18">
        <f>IF(Φύλλο1!AK261 = 0,0,4)</f>
        <v>4</v>
      </c>
      <c r="O121" s="18" t="str">
        <f>IF(Φύλλο1!AK261=0,0,IF(Φύλλο1!AK261=1,"ΑΙΓΙΑΛΕΙΑΣ",IF(Φύλλο1!AK261=2,"ΔΥΤΙΚΗΣ ΑΧΑΪΑΣ",IF(Φύλλο1!AK261=3,"ΕΡΥΜΑΝΘΟΥ",IF(Φύλλο1!AK261=4,"ΚΑΛΑΒΡΥΤΩΝ",IF(Φύλλο1!AK261=5,"ΠΑΤΡΕΩN",error))))))</f>
        <v>ΚΑΛΑΒΡΥΤΩΝ</v>
      </c>
      <c r="P121" s="18">
        <f>IF(Φύλλο1!AL261 = 0,0,10)</f>
        <v>10</v>
      </c>
      <c r="Q121" s="18" t="str">
        <f>IF(Φύλλο1!AL261=0,0,IF(Φύλλο1!AL261=1,"ΑΙΓΙΑΛΕΙΑΣ",IF(Φύλλο1!AL261=2,"ΔΥΤΙΚΗΣ ΑΧΑΪΑΣ",IF(Φύλλο1!AL261=3,"ΕΡΥΜΑΝΘΟΥ",IF(Φύλλο1!AL261=4,"ΚΑΛΑΒΡΥΤΩΝ",IF(Φύλλο1!AL261=5,"ΠΑΤΡΕΩN",error))))))</f>
        <v>ΚΑΛΑΒΡΥΤΩΝ</v>
      </c>
      <c r="R121" s="18">
        <f>IF(Φύλλο1!G261 = 1,3,0)</f>
        <v>0</v>
      </c>
      <c r="S121" s="18">
        <f>IF(Φύλλο1!H261 = 1,2,0)</f>
        <v>0</v>
      </c>
      <c r="T121" s="18">
        <f>IF(Φύλλο1!I261=0,0,IF(Φύλλο1!I261=1,"ΑΙΓΙΑΛΕΙΑΣ",IF(Φύλλο1!I261=2,"ΔΥΤΙΚΗΣ ΑΧΑΪΑΣ",IF(Φύλλο1!I261=3,"ΕΡΥΜΑΝΘΟΥ",IF(Φύλλο1!I261=4,"ΚΑΛΑΒΡΥΤΩΝ",IF(Φύλλο1!I261=5,"ΠΑΤΡΕΩN",error))))))</f>
        <v>0</v>
      </c>
      <c r="U121" s="18">
        <f>IF(Φύλλο1!B261=1,5,IF(Φύλλο1!B261=2,20,IF(Φύλλο1!B261=3,30,0)))</f>
        <v>0</v>
      </c>
      <c r="V121" s="18">
        <f>IF(Φύλλο1!C261=1,1,IF(Φύλλο1!C261=2,3,0))</f>
        <v>0</v>
      </c>
      <c r="W121" s="18">
        <f>IF(Φύλλο1!D261=0,0,IF(Φύλλο1!D261=1,"ΑΙΓΙΑΛΕΙΑΣ",IF(Φύλλο1!D261=2,"ΔΥΤΙΚΗΣ ΑΧΑΪΑΣ",IF(Φύλλο1!D261=3,"ΕΡΥΜΑΝΘΟΥ",IF(Φύλλο1!D261=4,"ΚΑΛΑΒΡΥΤΩΝ",IF(Φύλλο1!D261=5,"ΠΑΤΡΕΩN",error))))))</f>
        <v>0</v>
      </c>
      <c r="X121" s="18">
        <f>IF(Φύλλο1!E261=1,5,0)</f>
        <v>0</v>
      </c>
      <c r="Y121" s="18">
        <f>IF(Φύλλο1!F261=0,0,IF(Φύλλο1!F261=1,"ΑΙΓΙΑΛΕΙΑΣ",IF(Φύλλο1!F261=2,"ΔΥΤΙΚΗΣ ΑΧΑΪΑΣ",IF(Φύλλο1!F261=3,"ΕΡΥΜΑΝΘΟΥ",IF(Φύλλο1!F261=4,"ΚΑΛΑΒΡΥΤΩΝ",IF(Φύλλο1!F261=5,"ΠΑΤΡΕΩN",error))))))</f>
        <v>0</v>
      </c>
      <c r="Z121" s="19">
        <f>AL121+L121+M121+R121+U121</f>
        <v>23.5</v>
      </c>
      <c r="AA121" s="18">
        <f>Z121 + IF(O121="ΠΑΤΡΕΩN",4,0) + IF(Q121="ΠΑΤΡΕΩN",10,0) + IF(T121="ΠΑΤΡΕΩN",S121,0) + IF(W121="ΠΑΤΡΕΩN",V121,0) + IF(Y121="ΠΑΤΡΕΩN",X121,0)</f>
        <v>23.5</v>
      </c>
      <c r="AB121" s="18">
        <f>Z121 + IF(O121="ΑΙΓΙΑΛΕΙΑΣ",4,0) + IF(Q121="ΑΙΓΙΑΛΕΙΑΣ",10,0) + IF(T121="ΑΙΓΙΑΛΕΙΑΣ",S121,0) + IF(W121="ΑΙΓΙΑΛΕΙΑΣ",V121,0) + IF(Y121="ΑΙΓΙΑΛΕΙΑΣ",X121,0)</f>
        <v>23.5</v>
      </c>
      <c r="AC121" s="18">
        <f>Z121 + IF(O121="ΔΥΤΙΚΗΣ ΑΧΑΪΑΣ",4,0) + IF(Q121="ΔΥΤΙΚΗΣ ΑΧΑΪΑΣ",10,0) + IF(T121="ΔΥΤΙΚΗΣ ΑΧΑΪΑΣ",S121,0) + IF(W121="ΔΥΤΙΚΗΣ ΑΧΑΪΑΣ",V121,0) + IF(Y121="ΔΥΤΙΚΗΣ ΑΧΑΪΑΣ",X121,0)</f>
        <v>23.5</v>
      </c>
      <c r="AD121" s="18">
        <f>Z121 + IF(O121="ΕΡΥΜΑΝΘΟΥ",4,0) + IF(Q121="ΕΡΥΜΑΝΘΟΥ",10,0) + IF(T121="ΕΡΥΜΑΝΘΟΥ",S121,0) + IF(W121="ΕΡΥΜΑΝΘΟΥ",V121,0) + IF(Y121="ΕΡΥΜΑΝΘΟΥ",X121,0)</f>
        <v>23.5</v>
      </c>
      <c r="AE121" s="18">
        <f>Z121 + IF(O121="ΚΑΛΑΒΡΥΤΩΝ",4,0) + IF(Q121="ΚΑΛΑΒΡΥΤΩΝ",10,0) + IF(T121="ΚΑΛΑΒΡΥΤΩΝ",S121,0) + IF(W121="ΚΑΛΑΒΡΥΤΩΝ",V121,0) + IF(Y121="ΚΑΛΑΒΡΥΤΩΝ",X121,0)</f>
        <v>37.5</v>
      </c>
      <c r="AF121" s="18" t="str">
        <f>IF(Φύλλο1!AN261=1,"ΝΑΙ","ΌΧΙ")</f>
        <v>ΌΧΙ</v>
      </c>
      <c r="AG121" s="40" t="s">
        <v>1332</v>
      </c>
      <c r="AH121" s="43"/>
      <c r="AI121" s="27">
        <f>H121</f>
        <v>13</v>
      </c>
      <c r="AJ121" s="41">
        <f>IF(J121&gt;14,I121+1,I121)</f>
        <v>0</v>
      </c>
      <c r="AK121" s="41">
        <f>AI121+AJ121/12</f>
        <v>13</v>
      </c>
      <c r="AL121" s="41">
        <f>ROUNDUP((IF(AK121&gt;20,(AK121-20)*2+10+15,(IF(AK121&gt;10,(AK121-10)*1.5+10,AK121*1)))),3)</f>
        <v>14.5</v>
      </c>
      <c r="AM121" s="28"/>
      <c r="AN121" s="42" t="s">
        <v>1349</v>
      </c>
    </row>
    <row r="122" spans="1:44" s="13" customFormat="1" ht="38.25">
      <c r="A122" s="55">
        <v>109</v>
      </c>
      <c r="B122" s="22" t="str">
        <f>Φύλλο1!BE253</f>
        <v>ΡΑΛΛΗ</v>
      </c>
      <c r="C122" s="22" t="str">
        <f>Φύλλο1!BD253</f>
        <v>ΘΕΩΝΗ</v>
      </c>
      <c r="D122" s="22" t="str">
        <f>Φύλλο1!BF253</f>
        <v>ΓΕΩΡΓΙΟΣ</v>
      </c>
      <c r="E122" s="21" t="s">
        <v>1266</v>
      </c>
      <c r="F122" s="22">
        <f>Φύλλο1!BC253</f>
        <v>619170</v>
      </c>
      <c r="G122" s="22" t="str">
        <f>Φύλλο1!BK253</f>
        <v>ΠΕ60</v>
      </c>
      <c r="H122" s="22">
        <f>Φύλλο1!BH253</f>
        <v>12</v>
      </c>
      <c r="I122" s="22">
        <f>Φύλλο1!BI253</f>
        <v>7</v>
      </c>
      <c r="J122" s="22">
        <f>Φύλλο1!BJ253</f>
        <v>6</v>
      </c>
      <c r="K122" s="22">
        <f>IF(H122&lt;=10,H122+TRUNC((IF(J122&gt;15,(I122+1)/12,I122/12)),3),(IF(AND((H122&gt;10),(H122&lt;=20)),10+(H122-10)*1.5+TRUNC((1.5*(IF(J122&gt;15,(I122+1)/12,I122/12))),3),25+(H122-20)*2+TRUNC((2*(IF(J122&gt;15,(I122+1)/12,I122/12))),3))))</f>
        <v>13.875</v>
      </c>
      <c r="L122" s="22">
        <f>IF(Φύλλο1!AH253=0,0,IF(Φύλλο1!AH253=1,4,IF(Φύλλο1!AH253=2,4,IF(Φύλλο1!AH253=3,4,IF(Φύλλο1!AH253=4,12,IF(Φύλλο1!AH253=5,6,"error"))))))</f>
        <v>4</v>
      </c>
      <c r="M122" s="22">
        <f>IF(Φύλλο1!AI253=0,0,IF(Φύλλο1!AI253=1,5,IF(Φύλλο1!AI253=2,11,IF(Φύλλο1!AI253=3,19,IF(Φύλλο1!AI253=4,29,19+(Φύλλο1!AI253-3)*10)))))</f>
        <v>5</v>
      </c>
      <c r="N122" s="22">
        <f>IF(Φύλλο1!AK253 = 0,0,4)</f>
        <v>4</v>
      </c>
      <c r="O122" s="50" t="str">
        <f>IF(Φύλλο1!AK253=0,0,IF(Φύλλο1!AK253=1,"ΑΙΓΙΑΛΕΙΑΣ",IF(Φύλλο1!AK253=2,"ΔΥΤΙΚΗΣ ΑΧΑΪΑΣ",IF(Φύλλο1!AK253=3,"ΕΡΥΜΑΝΘΟΥ",IF(Φύλλο1!AK253=4,"ΚΑΛΑΒΡΥΤΩΝ",IF(Φύλλο1!AK253=5,"ΠΑΤΡΕΩN",error))))))</f>
        <v>ΔΥΤΙΚΗΣ ΑΧΑΪΑΣ</v>
      </c>
      <c r="P122" s="22">
        <f>IF(Φύλλο1!AL253 = 0,0,10)</f>
        <v>10</v>
      </c>
      <c r="Q122" s="50" t="str">
        <f>IF(Φύλλο1!AL253=0,0,IF(Φύλλο1!AL253=1,"ΑΙΓΙΑΛΕΙΑΣ",IF(Φύλλο1!AL253=2,"ΔΥΤΙΚΗΣ ΑΧΑΪΑΣ",IF(Φύλλο1!AL253=3,"ΕΡΥΜΑΝΘΟΥ",IF(Φύλλο1!AL253=4,"ΚΑΛΑΒΡΥΤΩΝ",IF(Φύλλο1!AL253=5,"ΠΑΤΡΕΩN",error))))))</f>
        <v>ΔΥΤΙΚΗΣ ΑΧΑΪΑΣ</v>
      </c>
      <c r="R122" s="22">
        <f>IF(Φύλλο1!G253 = 1,3,0)</f>
        <v>0</v>
      </c>
      <c r="S122" s="22">
        <f>IF(Φύλλο1!H253 = 1,2,0)</f>
        <v>0</v>
      </c>
      <c r="T122" s="22">
        <f>IF(Φύλλο1!I253=0,0,IF(Φύλλο1!I253=1,"ΑΙΓΙΑΛΕΙΑΣ",IF(Φύλλο1!I253=2,"ΔΥΤΙΚΗΣ ΑΧΑΪΑΣ",IF(Φύλλο1!I253=3,"ΕΡΥΜΑΝΘΟΥ",IF(Φύλλο1!I253=4,"ΚΑΛΑΒΡΥΤΩΝ",IF(Φύλλο1!I253=5,"ΠΑΤΡΕΩN",error))))))</f>
        <v>0</v>
      </c>
      <c r="U122" s="22">
        <f>IF(Φύλλο1!B253=1,5,IF(Φύλλο1!B253=2,20,IF(Φύλλο1!B253=3,30,0)))</f>
        <v>0</v>
      </c>
      <c r="V122" s="22">
        <f>IF(Φύλλο1!C253=1,1,IF(Φύλλο1!C253=2,3,0))</f>
        <v>3</v>
      </c>
      <c r="W122" s="50" t="str">
        <f>IF(Φύλλο1!D253=0,0,IF(Φύλλο1!D253=1,"ΑΙΓΙΑΛΕΙΑΣ",IF(Φύλλο1!D253=2,"ΔΥΤΙΚΗΣ ΑΧΑΪΑΣ",IF(Φύλλο1!D253=3,"ΕΡΥΜΑΝΘΟΥ",IF(Φύλλο1!D253=4,"ΚΑΛΑΒΡΥΤΩΝ",IF(Φύλλο1!D253=5,"ΠΑΤΡΕΩN",error))))))</f>
        <v>ΔΥΤΙΚΗΣ ΑΧΑΪΑΣ</v>
      </c>
      <c r="X122" s="22">
        <f>IF(Φύλλο1!E253=1,5,0)</f>
        <v>0</v>
      </c>
      <c r="Y122" s="22">
        <f>IF(Φύλλο1!F253=0,0,IF(Φύλλο1!F253=1,"ΑΙΓΙΑΛΕΙΑΣ",IF(Φύλλο1!F253=2,"ΔΥΤΙΚΗΣ ΑΧΑΪΑΣ",IF(Φύλλο1!F253=3,"ΕΡΥΜΑΝΘΟΥ",IF(Φύλλο1!F253=4,"ΚΑΛΑΒΡΥΤΩΝ",IF(Φύλλο1!F253=5,"ΠΑΤΡΕΩN",error))))))</f>
        <v>0</v>
      </c>
      <c r="Z122" s="24">
        <f>AL122+L122+M122+R122+U122</f>
        <v>22.875</v>
      </c>
      <c r="AA122" s="22">
        <f>Z122 + IF(O122="ΠΑΤΡΕΩN",4,0) + IF(Q122="ΠΑΤΡΕΩN",10,0) + IF(T122="ΠΑΤΡΕΩN",S122,0) + IF(W122="ΠΑΤΡΕΩN",V122,0) + IF(Y122="ΠΑΤΡΕΩN",X122,0)</f>
        <v>22.875</v>
      </c>
      <c r="AB122" s="22">
        <f>Z122 + IF(O122="ΑΙΓΙΑΛΕΙΑΣ",4,0) + IF(Q122="ΑΙΓΙΑΛΕΙΑΣ",10,0) + IF(T122="ΑΙΓΙΑΛΕΙΑΣ",S122,0) + IF(W122="ΑΙΓΙΑΛΕΙΑΣ",V122,0) + IF(Y122="ΑΙΓΙΑΛΕΙΑΣ",X122,0)</f>
        <v>22.875</v>
      </c>
      <c r="AC122" s="22">
        <f>Z122 + IF(O122="ΔΥΤΙΚΗΣ ΑΧΑΪΑΣ",4,0) + IF(Q122="ΔΥΤΙΚΗΣ ΑΧΑΪΑΣ",10,0) + IF(T122="ΔΥΤΙΚΗΣ ΑΧΑΪΑΣ",S122,0) + IF(W122="ΔΥΤΙΚΗΣ ΑΧΑΪΑΣ",V122,0) + IF(Y122="ΔΥΤΙΚΗΣ ΑΧΑΪΑΣ",X122,0)</f>
        <v>39.875</v>
      </c>
      <c r="AD122" s="22">
        <f>Z122 + IF(O122="ΕΡΥΜΑΝΘΟΥ",4,0) + IF(Q122="ΕΡΥΜΑΝΘΟΥ",10,0) + IF(T122="ΕΡΥΜΑΝΘΟΥ",S122,0) + IF(W122="ΕΡΥΜΑΝΘΟΥ",V122,0) + IF(Y122="ΕΡΥΜΑΝΘΟΥ",X122,0)</f>
        <v>22.875</v>
      </c>
      <c r="AE122" s="22">
        <f>Z122 + IF(O122="ΚΑΛΑΒΡΥΤΩΝ",4,0) + IF(Q122="ΚΑΛΑΒΡΥΤΩΝ",10,0) + IF(T122="ΚΑΛΑΒΡΥΤΩΝ",S122,0) + IF(W122="ΚΑΛΑΒΡΥΤΩΝ",V122,0) + IF(Y122="ΚΑΛΑΒΡΥΤΩΝ",X122,0)</f>
        <v>22.875</v>
      </c>
      <c r="AF122" s="22" t="s">
        <v>1264</v>
      </c>
      <c r="AG122" s="66" t="s">
        <v>1350</v>
      </c>
      <c r="AH122" s="51"/>
      <c r="AI122" s="52">
        <f>H122</f>
        <v>12</v>
      </c>
      <c r="AJ122" s="53">
        <f>IF(J122&gt;14,I122+1,I122)</f>
        <v>7</v>
      </c>
      <c r="AK122" s="53">
        <f>AI122+AJ122/12</f>
        <v>12.583333333333334</v>
      </c>
      <c r="AL122" s="53">
        <f>ROUNDUP((IF(AK122&gt;20,(AK122-20)*2+10+15,(IF(AK122&gt;10,(AK122-10)*1.5+10,AK122*1)))),3)</f>
        <v>13.875</v>
      </c>
      <c r="AM122" s="54"/>
      <c r="AN122" s="67" t="s">
        <v>1349</v>
      </c>
    </row>
    <row r="123" spans="1:44" s="13" customFormat="1" ht="25.5">
      <c r="A123" s="55">
        <v>116</v>
      </c>
      <c r="B123" s="22" t="str">
        <f>Φύλλο1!BE327</f>
        <v>ΒΑΒΑΡΟΥΤΑ</v>
      </c>
      <c r="C123" s="22" t="str">
        <f>Φύλλο1!BD327</f>
        <v>ΚΩΝΣΤΑΝΤΙΝΑ</v>
      </c>
      <c r="D123" s="22" t="str">
        <f>Φύλλο1!BF327</f>
        <v>ΧΡΗΣΤΟΣ</v>
      </c>
      <c r="E123" s="22" t="str">
        <f>Φύλλο1!BG327</f>
        <v>ΣΤΗ ΔΙΑΘΕΣΗ ΤΟΥ ΠΥΣΠΕ</v>
      </c>
      <c r="F123" s="22">
        <f>Φύλλο1!BC327</f>
        <v>615399</v>
      </c>
      <c r="G123" s="22" t="str">
        <f>Φύλλο1!BK327</f>
        <v>ΠΕ60</v>
      </c>
      <c r="H123" s="22">
        <f>Φύλλο1!BH327</f>
        <v>17</v>
      </c>
      <c r="I123" s="22">
        <f>Φύλλο1!BI327</f>
        <v>5</v>
      </c>
      <c r="J123" s="22">
        <f>Φύλλο1!BJ327</f>
        <v>23</v>
      </c>
      <c r="K123" s="22">
        <f>IF(H123&lt;=10,H123+TRUNC((IF(J123&gt;15,(I123+1)/12,I123/12)),3),(IF(AND((H123&gt;10),(H123&lt;=20)),10+(H123-10)*1.5+TRUNC((1.5*(IF(J123&gt;15,(I123+1)/12,I123/12))),3),25+(H123-20)*2+TRUNC((2*(IF(J123&gt;15,(I123+1)/12,I123/12))),3))))</f>
        <v>21.25</v>
      </c>
      <c r="L123" s="22">
        <f>IF(Φύλλο1!AH327=0,0,IF(Φύλλο1!AH327=1,4,IF(Φύλλο1!AH327=2,4,IF(Φύλλο1!AH327=3,4,IF(Φύλλο1!AH327=4,12,IF(Φύλλο1!AH327=5,6,"error"))))))</f>
        <v>0</v>
      </c>
      <c r="M123" s="22">
        <f>IF(Φύλλο1!AI327=0,0,IF(Φύλλο1!AI327=1,5,IF(Φύλλο1!AI327=2,11,IF(Φύλλο1!AI327=3,19,IF(Φύλλο1!AI327=4,29,19+(Φύλλο1!AI327-3)*10)))))</f>
        <v>0</v>
      </c>
      <c r="N123" s="22">
        <f>IF(Φύλλο1!AK327 = 0,0,4)</f>
        <v>4</v>
      </c>
      <c r="O123" s="50" t="str">
        <f>IF(Φύλλο1!AK327=0,0,IF(Φύλλο1!AK327=1,"ΑΙΓΙΑΛΕΙΑΣ",IF(Φύλλο1!AK327=2,"ΔΥΤΙΚΗΣ ΑΧΑΪΑΣ",IF(Φύλλο1!AK327=3,"ΕΡΥΜΑΝΘΟΥ",IF(Φύλλο1!AK327=4,"ΚΑΛΑΒΡΥΤΩΝ",IF(Φύλλο1!AK327=5,"ΠΑΤΡΕΩN",error))))))</f>
        <v>ΔΥΤΙΚΗΣ ΑΧΑΪΑΣ</v>
      </c>
      <c r="P123" s="22">
        <f>IF(Φύλλο1!AL327 = 0,0,10)</f>
        <v>0</v>
      </c>
      <c r="Q123" s="22">
        <f>IF(Φύλλο1!AL327=0,0,IF(Φύλλο1!AL327=1,"ΑΙΓΙΑΛΕΙΑΣ",IF(Φύλλο1!AL327=2,"ΔΥΤΙΚΗΣ ΑΧΑΪΑΣ",IF(Φύλλο1!AL327=3,"ΕΡΥΜΑΝΘΟΥ",IF(Φύλλο1!AL327=4,"ΚΑΛΑΒΡΥΤΩΝ",IF(Φύλλο1!AL327=5,"ΠΑΤΡΕΩN",error))))))</f>
        <v>0</v>
      </c>
      <c r="R123" s="22">
        <f>IF(Φύλλο1!G327 = 1,3,0)</f>
        <v>0</v>
      </c>
      <c r="S123" s="22">
        <f>IF(Φύλλο1!H327 = 1,2,0)</f>
        <v>0</v>
      </c>
      <c r="T123" s="22">
        <f>IF(Φύλλο1!I327=0,0,IF(Φύλλο1!I327=1,"ΑΙΓΙΑΛΕΙΑΣ",IF(Φύλλο1!I327=2,"ΔΥΤΙΚΗΣ ΑΧΑΪΑΣ",IF(Φύλλο1!I327=3,"ΕΡΥΜΑΝΘΟΥ",IF(Φύλλο1!I327=4,"ΚΑΛΑΒΡΥΤΩΝ",IF(Φύλλο1!I327=5,"ΠΑΤΡΕΩN",error))))))</f>
        <v>0</v>
      </c>
      <c r="U123" s="22">
        <f>IF(Φύλλο1!B327=1,5,IF(Φύλλο1!B327=2,20,IF(Φύλλο1!B327=3,30,0)))</f>
        <v>0</v>
      </c>
      <c r="V123" s="22">
        <f>IF(Φύλλο1!C327=1,1,IF(Φύλλο1!C327=2,3,0))</f>
        <v>0</v>
      </c>
      <c r="W123" s="22">
        <f>IF(Φύλλο1!D327=0,0,IF(Φύλλο1!D327=1,"ΑΙΓΙΑΛΕΙΑΣ",IF(Φύλλο1!D327=2,"ΔΥΤΙΚΗΣ ΑΧΑΪΑΣ",IF(Φύλλο1!D327=3,"ΕΡΥΜΑΝΘΟΥ",IF(Φύλλο1!D327=4,"ΚΑΛΑΒΡΥΤΩΝ",IF(Φύλλο1!D327=5,"ΠΑΤΡΕΩN",error))))))</f>
        <v>0</v>
      </c>
      <c r="X123" s="22">
        <f>IF(Φύλλο1!E327=1,5,0)</f>
        <v>0</v>
      </c>
      <c r="Y123" s="22">
        <f>IF(Φύλλο1!F327=0,0,IF(Φύλλο1!F327=1,"ΑΙΓΙΑΛΕΙΑΣ",IF(Φύλλο1!F327=2,"ΔΥΤΙΚΗΣ ΑΧΑΪΑΣ",IF(Φύλλο1!F327=3,"ΕΡΥΜΑΝΘΟΥ",IF(Φύλλο1!F327=4,"ΚΑΛΑΒΡΥΤΩΝ",IF(Φύλλο1!F327=5,"ΠΑΤΡΕΩN",error))))))</f>
        <v>0</v>
      </c>
      <c r="Z123" s="24">
        <f>AL123+L123+M123+R123+U123</f>
        <v>21.25</v>
      </c>
      <c r="AA123" s="22">
        <f>Z123 + IF(O123="ΠΑΤΡΕΩN",4,0) + IF(Q123="ΠΑΤΡΕΩN",10,0) + IF(T123="ΠΑΤΡΕΩN",S123,0) + IF(W123="ΠΑΤΡΕΩN",V123,0) + IF(Y123="ΠΑΤΡΕΩN",X123,0)</f>
        <v>21.25</v>
      </c>
      <c r="AB123" s="22">
        <f>Z123 + IF(O123="ΑΙΓΙΑΛΕΙΑΣ",4,0) + IF(Q123="ΑΙΓΙΑΛΕΙΑΣ",10,0) + IF(T123="ΑΙΓΙΑΛΕΙΑΣ",S123,0) + IF(W123="ΑΙΓΙΑΛΕΙΑΣ",V123,0) + IF(Y123="ΑΙΓΙΑΛΕΙΑΣ",X123,0)</f>
        <v>21.25</v>
      </c>
      <c r="AC123" s="22">
        <f>Z123 + IF(O123="ΔΥΤΙΚΗΣ ΑΧΑΪΑΣ",4,0) + IF(Q123="ΔΥΤΙΚΗΣ ΑΧΑΪΑΣ",10,0) + IF(T123="ΔΥΤΙΚΗΣ ΑΧΑΪΑΣ",S123,0) + IF(W123="ΔΥΤΙΚΗΣ ΑΧΑΪΑΣ",V123,0) + IF(Y123="ΔΥΤΙΚΗΣ ΑΧΑΪΑΣ",X123,0)</f>
        <v>25.25</v>
      </c>
      <c r="AD123" s="22">
        <f>Z123 + IF(O123="ΕΡΥΜΑΝΘΟΥ",4,0) + IF(Q123="ΕΡΥΜΑΝΘΟΥ",10,0) + IF(T123="ΕΡΥΜΑΝΘΟΥ",S123,0) + IF(W123="ΕΡΥΜΑΝΘΟΥ",V123,0) + IF(Y123="ΕΡΥΜΑΝΘΟΥ",X123,0)</f>
        <v>21.25</v>
      </c>
      <c r="AE123" s="22">
        <f>Z123 + IF(O123="ΚΑΛΑΒΡΥΤΩΝ",4,0) + IF(Q123="ΚΑΛΑΒΡΥΤΩΝ",10,0) + IF(T123="ΚΑΛΑΒΡΥΤΩΝ",S123,0) + IF(W123="ΚΑΛΑΒΡΥΤΩΝ",V123,0) + IF(Y123="ΚΑΛΑΒΡΥΤΩΝ",X123,0)</f>
        <v>21.25</v>
      </c>
      <c r="AF123" s="22" t="str">
        <f>IF(Φύλλο1!AN327=1,"ΝΑΙ","ΌΧΙ")</f>
        <v>ΌΧΙ</v>
      </c>
      <c r="AG123" s="23" t="s">
        <v>1339</v>
      </c>
      <c r="AH123" s="60"/>
      <c r="AI123" s="52">
        <f>H123</f>
        <v>17</v>
      </c>
      <c r="AJ123" s="53">
        <f>IF(J123&gt;14,I123+1,I123)</f>
        <v>6</v>
      </c>
      <c r="AK123" s="53">
        <f>AI123+AJ123/12</f>
        <v>17.5</v>
      </c>
      <c r="AL123" s="53">
        <f>ROUNDUP((IF(AK123&gt;20,(AK123-20)*2+10+15,(IF(AK123&gt;10,(AK123-10)*1.5+10,AK123*1)))),3)</f>
        <v>21.25</v>
      </c>
      <c r="AM123" s="54"/>
      <c r="AN123" s="42" t="s">
        <v>1349</v>
      </c>
    </row>
    <row r="124" spans="1:44" s="12" customFormat="1">
      <c r="A124" s="39">
        <v>118</v>
      </c>
      <c r="B124" s="18" t="str">
        <f>Φύλλο1!BE255</f>
        <v>ΣΤΑΘΟΠΟΥΛΟΥ</v>
      </c>
      <c r="C124" s="18" t="str">
        <f>Φύλλο1!BD255</f>
        <v>ΓΕΩΡΓΙΑ</v>
      </c>
      <c r="D124" s="18" t="str">
        <f>Φύλλο1!BF255</f>
        <v>ΠΑΝΑΓΙΩΤΗΣ</v>
      </c>
      <c r="E124" s="18" t="str">
        <f>Φύλλο1!BG255</f>
        <v>ΣΤΗ ΔΙΑΘΕΣΗ ΤΟΥ ΠΥΣΠΕ</v>
      </c>
      <c r="F124" s="18">
        <f>Φύλλο1!BC255</f>
        <v>620139</v>
      </c>
      <c r="G124" s="18" t="str">
        <f>Φύλλο1!BK255</f>
        <v>ΠΕ60</v>
      </c>
      <c r="H124" s="18">
        <f>Φύλλο1!BH255</f>
        <v>11</v>
      </c>
      <c r="I124" s="18">
        <f>Φύλλο1!BI255</f>
        <v>0</v>
      </c>
      <c r="J124" s="18">
        <f>Φύλλο1!BJ255</f>
        <v>3</v>
      </c>
      <c r="K124" s="18">
        <f>IF(H124&lt;=10,H124+TRUNC((IF(J124&gt;15,(I124+1)/12,I124/12)),3),(IF(AND((H124&gt;10),(H124&lt;=20)),10+(H124-10)*1.5+TRUNC((1.5*(IF(J124&gt;15,(I124+1)/12,I124/12))),3),25+(H124-20)*2+TRUNC((2*(IF(J124&gt;15,(I124+1)/12,I124/12))),3))))</f>
        <v>11.5</v>
      </c>
      <c r="L124" s="18">
        <f>IF(Φύλλο1!AH255=0,0,IF(Φύλλο1!AH255=1,4,IF(Φύλλο1!AH255=2,4,IF(Φύλλο1!AH255=3,4,IF(Φύλλο1!AH255=4,12,IF(Φύλλο1!AH255=5,6,"error"))))))</f>
        <v>4</v>
      </c>
      <c r="M124" s="18">
        <f>IF(Φύλλο1!AI255=0,0,IF(Φύλλο1!AI255=1,5,IF(Φύλλο1!AI255=2,11,IF(Φύλλο1!AI255=3,19,IF(Φύλλο1!AI255=4,29,19+(Φύλλο1!AI255-3)*10)))))</f>
        <v>5</v>
      </c>
      <c r="N124" s="15">
        <v>0</v>
      </c>
      <c r="O124" s="15"/>
      <c r="P124" s="18">
        <f>IF(Φύλλο1!AL255 = 0,0,10)</f>
        <v>10</v>
      </c>
      <c r="Q124" s="18" t="str">
        <f>IF(Φύλλο1!AL255=0,0,IF(Φύλλο1!AL255=1,"ΑΙΓΙΑΛΕΙΑΣ",IF(Φύλλο1!AL255=2,"ΔΥΤΙΚΗΣ ΑΧΑΪΑΣ",IF(Φύλλο1!AL255=3,"ΕΡΥΜΑΝΘΟΥ",IF(Φύλλο1!AL255=4,"ΚΑΛΑΒΡΥΤΩΝ",IF(Φύλλο1!AL255=5,"ΠΑΤΡΕΩN",error))))))</f>
        <v>ΚΑΛΑΒΡΥΤΩΝ</v>
      </c>
      <c r="R124" s="18">
        <f>IF(Φύλλο1!G255 = 1,3,0)</f>
        <v>0</v>
      </c>
      <c r="S124" s="18">
        <f>IF(Φύλλο1!H255 = 1,2,0)</f>
        <v>0</v>
      </c>
      <c r="T124" s="18">
        <f>IF(Φύλλο1!I255=0,0,IF(Φύλλο1!I255=1,"ΑΙΓΙΑΛΕΙΑΣ",IF(Φύλλο1!I255=2,"ΔΥΤΙΚΗΣ ΑΧΑΪΑΣ",IF(Φύλλο1!I255=3,"ΕΡΥΜΑΝΘΟΥ",IF(Φύλλο1!I255=4,"ΚΑΛΑΒΡΥΤΩΝ",IF(Φύλλο1!I255=5,"ΠΑΤΡΕΩN",error))))))</f>
        <v>0</v>
      </c>
      <c r="U124" s="18">
        <f>IF(Φύλλο1!B255=1,5,IF(Φύλλο1!B255=2,20,IF(Φύλλο1!B255=3,30,0)))</f>
        <v>0</v>
      </c>
      <c r="V124" s="18">
        <f>IF(Φύλλο1!C255=1,1,IF(Φύλλο1!C255=2,3,0))</f>
        <v>0</v>
      </c>
      <c r="W124" s="18">
        <f>IF(Φύλλο1!D255=0,0,IF(Φύλλο1!D255=1,"ΑΙΓΙΑΛΕΙΑΣ",IF(Φύλλο1!D255=2,"ΔΥΤΙΚΗΣ ΑΧΑΪΑΣ",IF(Φύλλο1!D255=3,"ΕΡΥΜΑΝΘΟΥ",IF(Φύλλο1!D255=4,"ΚΑΛΑΒΡΥΤΩΝ",IF(Φύλλο1!D255=5,"ΠΑΤΡΕΩN",error))))))</f>
        <v>0</v>
      </c>
      <c r="X124" s="18">
        <f>IF(Φύλλο1!E255=1,5,0)</f>
        <v>0</v>
      </c>
      <c r="Y124" s="18">
        <f>IF(Φύλλο1!F255=0,0,IF(Φύλλο1!F255=1,"ΑΙΓΙΑΛΕΙΑΣ",IF(Φύλλο1!F255=2,"ΔΥΤΙΚΗΣ ΑΧΑΪΑΣ",IF(Φύλλο1!F255=3,"ΕΡΥΜΑΝΘΟΥ",IF(Φύλλο1!F255=4,"ΚΑΛΑΒΡΥΤΩΝ",IF(Φύλλο1!F255=5,"ΠΑΤΡΕΩN",error))))))</f>
        <v>0</v>
      </c>
      <c r="Z124" s="19">
        <f>AL124+L124+M124+R124+U124</f>
        <v>20.5</v>
      </c>
      <c r="AA124" s="18">
        <f>Z124 + IF(O124="ΠΑΤΡΕΩN",4,0) + IF(Q124="ΠΑΤΡΕΩN",10,0) + IF(T124="ΠΑΤΡΕΩN",S124,0) + IF(W124="ΠΑΤΡΕΩN",V124,0) + IF(Y124="ΠΑΤΡΕΩN",X124,0)</f>
        <v>20.5</v>
      </c>
      <c r="AB124" s="18">
        <f>Z124 + IF(O124="ΑΙΓΙΑΛΕΙΑΣ",4,0) + IF(Q124="ΑΙΓΙΑΛΕΙΑΣ",10,0) + IF(T124="ΑΙΓΙΑΛΕΙΑΣ",S124,0) + IF(W124="ΑΙΓΙΑΛΕΙΑΣ",V124,0) + IF(Y124="ΑΙΓΙΑΛΕΙΑΣ",X124,0)</f>
        <v>20.5</v>
      </c>
      <c r="AC124" s="18">
        <f>Z124 + IF(O124="ΔΥΤΙΚΗΣ ΑΧΑΪΑΣ",4,0) + IF(Q124="ΔΥΤΙΚΗΣ ΑΧΑΪΑΣ",10,0) + IF(T124="ΔΥΤΙΚΗΣ ΑΧΑΪΑΣ",S124,0) + IF(W124="ΔΥΤΙΚΗΣ ΑΧΑΪΑΣ",V124,0) + IF(Y124="ΔΥΤΙΚΗΣ ΑΧΑΪΑΣ",X124,0)</f>
        <v>20.5</v>
      </c>
      <c r="AD124" s="18">
        <f>Z124 + IF(O124="ΕΡΥΜΑΝΘΟΥ",4,0) + IF(Q124="ΕΡΥΜΑΝΘΟΥ",10,0) + IF(T124="ΕΡΥΜΑΝΘΟΥ",S124,0) + IF(W124="ΕΡΥΜΑΝΘΟΥ",V124,0) + IF(Y124="ΕΡΥΜΑΝΘΟΥ",X124,0)</f>
        <v>20.5</v>
      </c>
      <c r="AE124" s="18">
        <f>Z124 + IF(O124="ΚΑΛΑΒΡΥΤΩΝ",4,0) + IF(Q124="ΚΑΛΑΒΡΥΤΩΝ",10,0) + IF(T124="ΚΑΛΑΒΡΥΤΩΝ",S124,0) + IF(W124="ΚΑΛΑΒΡΥΤΩΝ",V124,0) + IF(Y124="ΚΑΛΑΒΡΥΤΩΝ",X124,0)</f>
        <v>30.5</v>
      </c>
      <c r="AF124" s="18" t="str">
        <f>IF(Φύλλο1!AN255=1,"ΝΑΙ","ΌΧΙ")</f>
        <v>ΌΧΙ</v>
      </c>
      <c r="AG124" s="20" t="s">
        <v>1324</v>
      </c>
      <c r="AH124" s="25"/>
      <c r="AI124" s="27">
        <f>H124</f>
        <v>11</v>
      </c>
      <c r="AJ124" s="41">
        <f>IF(J124&gt;14,I124+1,I124)</f>
        <v>0</v>
      </c>
      <c r="AK124" s="41">
        <f>AI124+AJ124/12</f>
        <v>11</v>
      </c>
      <c r="AL124" s="41">
        <f>ROUNDUP((IF(AK124&gt;20,(AK124-20)*2+10+15,(IF(AK124&gt;10,(AK124-10)*1.5+10,AK124*1)))),3)</f>
        <v>11.5</v>
      </c>
      <c r="AM124" s="28"/>
      <c r="AN124" s="42" t="s">
        <v>1349</v>
      </c>
    </row>
    <row r="125" spans="1:44" s="12" customFormat="1" ht="38.25">
      <c r="A125" s="55">
        <v>122</v>
      </c>
      <c r="B125" s="22" t="str">
        <f>Φύλλο1!BE354</f>
        <v>ΣΤΑΜΑΤΑΚΗ</v>
      </c>
      <c r="C125" s="22" t="str">
        <f>Φύλλο1!BD354</f>
        <v>ΧΑΡΑΛΑΜΠΙΑ</v>
      </c>
      <c r="D125" s="22" t="str">
        <f>Φύλλο1!BF354</f>
        <v>ΣΤΑΜΑΤΙΟΣ</v>
      </c>
      <c r="E125" s="22" t="str">
        <f>Φύλλο1!BG354</f>
        <v>ΣΤΗ ΔΙΑΘΕΣΗ ΤΟΥ ΠΥΣΠΕ</v>
      </c>
      <c r="F125" s="22">
        <f>Φύλλο1!BC354</f>
        <v>622753</v>
      </c>
      <c r="G125" s="22" t="str">
        <f>Φύλλο1!BK354</f>
        <v>ΠΕ60</v>
      </c>
      <c r="H125" s="22">
        <f>Φύλλο1!BH354</f>
        <v>11</v>
      </c>
      <c r="I125" s="22">
        <f>Φύλλο1!BI354</f>
        <v>5</v>
      </c>
      <c r="J125" s="22">
        <f>Φύλλο1!BJ354</f>
        <v>14</v>
      </c>
      <c r="K125" s="22">
        <f>IF(H125&lt;=10,H125+TRUNC((IF(J125&gt;15,(I125+1)/12,I125/12)),3),(IF(AND((H125&gt;10),(H125&lt;=20)),10+(H125-10)*1.5+TRUNC((1.5*(IF(J125&gt;15,(I125+1)/12,I125/12))),3),25+(H125-20)*2+TRUNC((2*(IF(J125&gt;15,(I125+1)/12,I125/12))),3))))</f>
        <v>12.125</v>
      </c>
      <c r="L125" s="22">
        <f>IF(Φύλλο1!AH354=0,0,IF(Φύλλο1!AH354=1,4,IF(Φύλλο1!AH354=2,4,IF(Φύλλο1!AH354=3,4,IF(Φύλλο1!AH354=4,12,IF(Φύλλο1!AH354=5,6,"error"))))))</f>
        <v>4</v>
      </c>
      <c r="M125" s="22">
        <f>IF(Φύλλο1!AI354=0,0,IF(Φύλλο1!AI354=1,5,IF(Φύλλο1!AI354=2,11,IF(Φύλλο1!AI354=3,19,IF(Φύλλο1!AI354=4,29,19+(Φύλλο1!AI354-3)*10)))))</f>
        <v>0</v>
      </c>
      <c r="N125" s="22">
        <f>IF(Φύλλο1!AK354 = 0,0,4)</f>
        <v>4</v>
      </c>
      <c r="O125" s="50" t="str">
        <f>IF(Φύλλο1!AK354=0,0,IF(Φύλλο1!AK354=1,"ΑΙΓΙΑΛΕΙΑΣ",IF(Φύλλο1!AK354=2,"ΔΥΤΙΚΗΣ ΑΧΑΪΑΣ",IF(Φύλλο1!AK354=3,"ΕΡΥΜΑΝΘΟΥ",IF(Φύλλο1!AK354=4,"ΚΑΛΑΒΡΥΤΩΝ",IF(Φύλλο1!AK354=5,"ΠΑΤΡΕΩN",error))))))</f>
        <v>ΔΥΤΙΚΗΣ ΑΧΑΪΑΣ</v>
      </c>
      <c r="P125" s="22">
        <f>IF(Φύλλο1!AL354 = 0,0,10)</f>
        <v>10</v>
      </c>
      <c r="Q125" s="22" t="str">
        <f>IF(Φύλλο1!AL354=0,0,IF(Φύλλο1!AL354=1,"ΑΙΓΙΑΛΕΙΑΣ",IF(Φύλλο1!AL354=2,"ΔΥΤΙΚΗΣ ΑΧΑΪΑΣ",IF(Φύλλο1!AL354=3,"ΕΡΥΜΑΝΘΟΥ",IF(Φύλλο1!AL354=4,"ΚΑΛΑΒΡΥΤΩΝ",IF(Φύλλο1!AL354=5,"ΠΑΤΡΕΩN",error))))))</f>
        <v>ΕΡΥΜΑΝΘΟΥ</v>
      </c>
      <c r="R125" s="22">
        <f>IF(Φύλλο1!G354 = 1,3,0)</f>
        <v>0</v>
      </c>
      <c r="S125" s="21">
        <v>0</v>
      </c>
      <c r="T125" s="21">
        <v>0</v>
      </c>
      <c r="U125" s="22">
        <f>IF(Φύλλο1!B354=1,5,IF(Φύλλο1!B354=2,20,IF(Φύλλο1!B354=3,30,0)))</f>
        <v>0</v>
      </c>
      <c r="V125" s="22">
        <f>IF(Φύλλο1!C354=1,1,IF(Φύλλο1!C354=2,3,0))</f>
        <v>3</v>
      </c>
      <c r="W125" s="50" t="str">
        <f>IF(Φύλλο1!D354=0,0,IF(Φύλλο1!D354=1,"ΑΙΓΙΑΛΕΙΑΣ",IF(Φύλλο1!D354=2,"ΔΥΤΙΚΗΣ ΑΧΑΪΑΣ",IF(Φύλλο1!D354=3,"ΕΡΥΜΑΝΘΟΥ",IF(Φύλλο1!D354=4,"ΚΑΛΑΒΡΥΤΩΝ",IF(Φύλλο1!D354=5,"ΠΑΤΡΕΩN",error))))))</f>
        <v>ΔΥΤΙΚΗΣ ΑΧΑΪΑΣ</v>
      </c>
      <c r="X125" s="22">
        <f>IF(Φύλλο1!E354=1,5,0)</f>
        <v>0</v>
      </c>
      <c r="Y125" s="22">
        <f>IF(Φύλλο1!F354=0,0,IF(Φύλλο1!F354=1,"ΑΙΓΙΑΛΕΙΑΣ",IF(Φύλλο1!F354=2,"ΔΥΤΙΚΗΣ ΑΧΑΪΑΣ",IF(Φύλλο1!F354=3,"ΕΡΥΜΑΝΘΟΥ",IF(Φύλλο1!F354=4,"ΚΑΛΑΒΡΥΤΩΝ",IF(Φύλλο1!F354=5,"ΠΑΤΡΕΩN",error))))))</f>
        <v>0</v>
      </c>
      <c r="Z125" s="24">
        <f>AL125+L125+M125+R125+U125</f>
        <v>16.125</v>
      </c>
      <c r="AA125" s="22">
        <f>Z125 + IF(O125="ΠΑΤΡΕΩN",4,0) + IF(Q125="ΠΑΤΡΕΩN",10,0) + IF(T125="ΠΑΤΡΕΩN",S125,0) + IF(W125="ΠΑΤΡΕΩN",V125,0) + IF(Y125="ΠΑΤΡΕΩN",X125,0)</f>
        <v>16.125</v>
      </c>
      <c r="AB125" s="22">
        <f>Z125 + IF(O125="ΑΙΓΙΑΛΕΙΑΣ",4,0) + IF(Q125="ΑΙΓΙΑΛΕΙΑΣ",10,0) + IF(T125="ΑΙΓΙΑΛΕΙΑΣ",S125,0) + IF(W125="ΑΙΓΙΑΛΕΙΑΣ",V125,0) + IF(Y125="ΑΙΓΙΑΛΕΙΑΣ",X125,0)</f>
        <v>16.125</v>
      </c>
      <c r="AC125" s="22">
        <f>Z125 + IF(O125="ΔΥΤΙΚΗΣ ΑΧΑΪΑΣ",4,0) + IF(Q125="ΔΥΤΙΚΗΣ ΑΧΑΪΑΣ",10,0) + IF(T125="ΔΥΤΙΚΗΣ ΑΧΑΪΑΣ",S125,0) + IF(W125="ΔΥΤΙΚΗΣ ΑΧΑΪΑΣ",V125,0) + IF(Y125="ΔΥΤΙΚΗΣ ΑΧΑΪΑΣ",X125,0)</f>
        <v>23.125</v>
      </c>
      <c r="AD125" s="22">
        <f>Z125 + IF(O125="ΕΡΥΜΑΝΘΟΥ",4,0) + IF(Q125="ΕΡΥΜΑΝΘΟΥ",10,0) + IF(T125="ΕΡΥΜΑΝΘΟΥ",S125,0) + IF(W125="ΕΡΥΜΑΝΘΟΥ",V125,0) + IF(Y125="ΕΡΥΜΑΝΘΟΥ",X125,0)</f>
        <v>26.125</v>
      </c>
      <c r="AE125" s="22">
        <f>Z125 + IF(O125="ΚΑΛΑΒΡΥΤΩΝ",4,0) + IF(Q125="ΚΑΛΑΒΡΥΤΩΝ",10,0) + IF(T125="ΚΑΛΑΒΡΥΤΩΝ",S125,0) + IF(W125="ΚΑΛΑΒΡΥΤΩΝ",V125,0) + IF(Y125="ΚΑΛΑΒΡΥΤΩΝ",X125,0)</f>
        <v>16.125</v>
      </c>
      <c r="AF125" s="22" t="str">
        <f>IF(Φύλλο1!AN354=1,"ΝΑΙ","ΌΧΙ")</f>
        <v>ΌΧΙ</v>
      </c>
      <c r="AG125" s="50" t="s">
        <v>1340</v>
      </c>
      <c r="AH125" s="43"/>
      <c r="AI125" s="27">
        <f>H125</f>
        <v>11</v>
      </c>
      <c r="AJ125" s="41">
        <f>IF(J125&gt;14,I125+1,I125)</f>
        <v>5</v>
      </c>
      <c r="AK125" s="41">
        <f>AI125+AJ125/12</f>
        <v>11.416666666666666</v>
      </c>
      <c r="AL125" s="41">
        <f>ROUNDUP((IF(AK125&gt;20,(AK125-20)*2+10+15,(IF(AK125&gt;10,(AK125-10)*1.5+10,AK125*1)))),3)</f>
        <v>12.125</v>
      </c>
      <c r="AM125" s="28"/>
      <c r="AN125" s="42" t="s">
        <v>1349</v>
      </c>
    </row>
    <row r="126" spans="1:44" s="13" customFormat="1" ht="39" thickBot="1">
      <c r="A126" s="65">
        <v>125</v>
      </c>
      <c r="B126" s="29" t="s">
        <v>1271</v>
      </c>
      <c r="C126" s="29" t="s">
        <v>321</v>
      </c>
      <c r="D126" s="29" t="s">
        <v>160</v>
      </c>
      <c r="E126" s="29" t="s">
        <v>1272</v>
      </c>
      <c r="F126" s="29">
        <v>622207</v>
      </c>
      <c r="G126" s="29" t="s">
        <v>127</v>
      </c>
      <c r="H126" s="29">
        <v>12</v>
      </c>
      <c r="I126" s="29">
        <v>3</v>
      </c>
      <c r="J126" s="29">
        <v>19</v>
      </c>
      <c r="K126" s="30">
        <f>IF(H126&lt;=10,H126+TRUNC((IF(J126&gt;15,(I126+1)/12,I126/12)),3),(IF(AND((H126&gt;10),(H126&lt;=20)),10+(H126-10)*1.5+TRUNC((1.5*(IF(J126&gt;15,(I126+1)/12,I126/12))),3),25+(H126-20)*2+TRUNC((2*(IF(J126&gt;15,(I126+1)/12,I126/12))),3))))</f>
        <v>13.5</v>
      </c>
      <c r="L126" s="31"/>
      <c r="M126" s="31"/>
      <c r="N126" s="29">
        <v>4</v>
      </c>
      <c r="O126" s="32" t="s">
        <v>209</v>
      </c>
      <c r="P126" s="31"/>
      <c r="Q126" s="31"/>
      <c r="R126" s="31"/>
      <c r="S126" s="31"/>
      <c r="T126" s="31"/>
      <c r="U126" s="31"/>
      <c r="V126" s="29">
        <v>1</v>
      </c>
      <c r="W126" s="32" t="s">
        <v>209</v>
      </c>
      <c r="X126" s="31"/>
      <c r="Y126" s="31"/>
      <c r="Z126" s="33">
        <f>AL126+L126+M126+R126+U126</f>
        <v>13.5</v>
      </c>
      <c r="AA126" s="31">
        <f>Z126 + IF(O126="ΠΑΤΡΕΩN",4,0) + IF(Q126="ΠΑΤΡΕΩN",10,0) + IF(T126="ΠΑΤΡΕΩN",S126,0) + IF(W126="ΠΑΤΡΕΩN",V126,0) + IF(Y126="ΠΑΤΡΕΩN",X126,0)</f>
        <v>13.5</v>
      </c>
      <c r="AB126" s="31">
        <f>Z126 + IF(O126="ΑΙΓΙΑΛΕΙΑΣ",4,0) + IF(Q126="ΑΙΓΙΑΛΕΙΑΣ",10,0) + IF(T126="ΑΙΓΙΑΛΕΙΑΣ",S126,0) + IF(W126="ΑΙΓΙΑΛΕΙΑΣ",V126,0) + IF(Y126="ΑΙΓΙΑΛΕΙΑΣ",X126,0)</f>
        <v>13.5</v>
      </c>
      <c r="AC126" s="31">
        <f>Z126 + IF(O126="ΔΥΤΙΚΗΣ ΑΧΑΪΑΣ",4,0) + IF(Q126="ΔΥΤΙΚΗΣ ΑΧΑΪΑΣ",10,0) + IF(T126="ΔΥΤΙΚΗΣ ΑΧΑΪΑΣ",S126,0) + IF(W126="ΔΥΤΙΚΗΣ ΑΧΑΪΑΣ",V126,0) + IF(Y126="ΔΥΤΙΚΗΣ ΑΧΑΪΑΣ",X126,0)</f>
        <v>18.5</v>
      </c>
      <c r="AD126" s="31">
        <f>Z126 + IF(O126="ΕΡΥΜΑΝΘΟΥ",4,0) + IF(Q126="ΕΡΥΜΑΝΘΟΥ",10,0) + IF(T126="ΕΡΥΜΑΝΘΟΥ",S126,0) + IF(W126="ΕΡΥΜΑΝΘΟΥ",V126,0) + IF(Y126="ΕΡΥΜΑΝΘΟΥ",X126,0)</f>
        <v>13.5</v>
      </c>
      <c r="AE126" s="31">
        <f>Z126 + IF(O126="ΚΑΛΑΒΡΥΤΩΝ",4,0) + IF(Q126="ΚΑΛΑΒΡΥΤΩΝ",10,0) + IF(T126="ΚΑΛΑΒΡΥΤΩΝ",S126,0) + IF(W126="ΚΑΛΑΒΡΥΤΩΝ",V126,0) + IF(Y126="ΚΑΛΑΒΡΥΤΩΝ",X126,0)</f>
        <v>13.5</v>
      </c>
      <c r="AF126" s="31" t="str">
        <f>IF(Φύλλο1!AN401=1,"ΝΑΙ","ΌΧΙ")</f>
        <v>ΌΧΙ</v>
      </c>
      <c r="AG126" s="79" t="s">
        <v>1350</v>
      </c>
      <c r="AH126" s="34"/>
      <c r="AI126" s="35">
        <f>H126</f>
        <v>12</v>
      </c>
      <c r="AJ126" s="35">
        <f>IF(J126&gt;14,I126+1,I126)</f>
        <v>4</v>
      </c>
      <c r="AK126" s="35">
        <f>AI126+AJ126/12</f>
        <v>12.333333333333334</v>
      </c>
      <c r="AL126" s="36">
        <f>ROUNDUP((IF(AK126&gt;20,(AK126-20)*2+10+15,(IF(AK126&gt;10,(AK126-10)*1.5+10,AK126*1)))),3)</f>
        <v>13.5</v>
      </c>
      <c r="AM126" s="37"/>
      <c r="AN126" s="68" t="s">
        <v>1349</v>
      </c>
      <c r="AO126" s="14"/>
      <c r="AP126" s="14"/>
      <c r="AQ126" s="14"/>
      <c r="AR126" s="14"/>
    </row>
    <row r="127" spans="1:44" ht="12.75" customHeight="1">
      <c r="Z127" s="10"/>
      <c r="AG127" s="2"/>
      <c r="AH127" s="2"/>
    </row>
    <row r="128" spans="1:44" ht="12.75" customHeight="1">
      <c r="Z128" s="10"/>
      <c r="AG128" s="2"/>
      <c r="AH128" s="2"/>
    </row>
    <row r="129" spans="26:34" ht="12.75" customHeight="1">
      <c r="Z129" s="10"/>
      <c r="AG129" s="2"/>
      <c r="AH129" s="2"/>
    </row>
    <row r="130" spans="26:34" ht="12.75" customHeight="1">
      <c r="Z130" s="10"/>
      <c r="AG130" s="2"/>
      <c r="AH130" s="2"/>
    </row>
    <row r="131" spans="26:34" ht="12.75" customHeight="1">
      <c r="Z131" s="10"/>
      <c r="AG131" s="2"/>
      <c r="AH131" s="2"/>
    </row>
    <row r="132" spans="26:34" ht="12.75" customHeight="1">
      <c r="Z132" s="10"/>
      <c r="AG132" s="2"/>
      <c r="AH132" s="2"/>
    </row>
    <row r="133" spans="26:34" ht="12.75" customHeight="1">
      <c r="Z133" s="10"/>
      <c r="AG133" s="2"/>
      <c r="AH133" s="2"/>
    </row>
    <row r="134" spans="26:34" ht="12.75" customHeight="1">
      <c r="Z134" s="10"/>
      <c r="AG134" s="2"/>
      <c r="AH134" s="2"/>
    </row>
    <row r="135" spans="26:34" ht="12.75" customHeight="1">
      <c r="Z135" s="10"/>
      <c r="AG135" s="2"/>
      <c r="AH135" s="2"/>
    </row>
    <row r="136" spans="26:34" ht="12.75" customHeight="1">
      <c r="Z136" s="10"/>
      <c r="AG136" s="2"/>
      <c r="AH136" s="2"/>
    </row>
    <row r="137" spans="26:34" ht="12.75" customHeight="1">
      <c r="Z137" s="10"/>
      <c r="AG137" s="2"/>
      <c r="AH137" s="2"/>
    </row>
    <row r="138" spans="26:34" ht="12.75" customHeight="1">
      <c r="Z138" s="10"/>
      <c r="AG138" s="2"/>
      <c r="AH138" s="2"/>
    </row>
    <row r="139" spans="26:34" ht="12.75" customHeight="1">
      <c r="Z139" s="10"/>
      <c r="AG139" s="2"/>
      <c r="AH139" s="2"/>
    </row>
    <row r="140" spans="26:34" ht="12.75" customHeight="1">
      <c r="Z140" s="10"/>
      <c r="AG140" s="2"/>
      <c r="AH140" s="2"/>
    </row>
    <row r="141" spans="26:34" ht="12.75" customHeight="1">
      <c r="Z141" s="10"/>
      <c r="AG141" s="2"/>
      <c r="AH141" s="2"/>
    </row>
    <row r="142" spans="26:34" ht="12.75" customHeight="1">
      <c r="Z142" s="10"/>
      <c r="AG142" s="2"/>
      <c r="AH142" s="2"/>
    </row>
    <row r="143" spans="26:34" ht="12.75" customHeight="1">
      <c r="Z143" s="10"/>
      <c r="AG143" s="2"/>
      <c r="AH143" s="2"/>
    </row>
    <row r="144" spans="26:34" ht="12.75" customHeight="1">
      <c r="Z144" s="10"/>
      <c r="AG144" s="2"/>
      <c r="AH144" s="2"/>
    </row>
    <row r="145" spans="26:34" ht="12.75" customHeight="1">
      <c r="Z145" s="10"/>
      <c r="AG145" s="2"/>
      <c r="AH145" s="2"/>
    </row>
    <row r="146" spans="26:34" ht="12.75" customHeight="1">
      <c r="Z146" s="10"/>
      <c r="AG146" s="2"/>
      <c r="AH146" s="2"/>
    </row>
    <row r="147" spans="26:34" ht="12.75" customHeight="1">
      <c r="Z147" s="10"/>
      <c r="AG147" s="2"/>
      <c r="AH147" s="2"/>
    </row>
    <row r="148" spans="26:34" ht="12.75" customHeight="1">
      <c r="Z148" s="10"/>
      <c r="AG148" s="2"/>
      <c r="AH148" s="2"/>
    </row>
    <row r="149" spans="26:34" ht="12.75" customHeight="1">
      <c r="Z149" s="10"/>
      <c r="AG149" s="2"/>
      <c r="AH149" s="2"/>
    </row>
    <row r="150" spans="26:34" ht="12.75" customHeight="1">
      <c r="Z150" s="10"/>
      <c r="AG150" s="2"/>
      <c r="AH150" s="2"/>
    </row>
    <row r="151" spans="26:34" ht="12.75" customHeight="1">
      <c r="Z151" s="10"/>
      <c r="AG151" s="2"/>
      <c r="AH151" s="2"/>
    </row>
    <row r="152" spans="26:34" ht="12.75" customHeight="1">
      <c r="Z152" s="10"/>
      <c r="AG152" s="2"/>
      <c r="AH152" s="2"/>
    </row>
    <row r="153" spans="26:34" ht="12.75" customHeight="1">
      <c r="Z153" s="10"/>
      <c r="AG153" s="2"/>
      <c r="AH153" s="2"/>
    </row>
    <row r="154" spans="26:34" ht="12.75" customHeight="1">
      <c r="Z154" s="10"/>
      <c r="AG154" s="2"/>
      <c r="AH154" s="2"/>
    </row>
    <row r="155" spans="26:34" ht="12.75" customHeight="1">
      <c r="Z155" s="10"/>
      <c r="AG155" s="2"/>
      <c r="AH155" s="2"/>
    </row>
    <row r="156" spans="26:34" ht="12.75" customHeight="1">
      <c r="Z156" s="10"/>
      <c r="AG156" s="2"/>
      <c r="AH156" s="2"/>
    </row>
    <row r="157" spans="26:34" ht="12.75" customHeight="1">
      <c r="Z157" s="10"/>
      <c r="AG157" s="2"/>
      <c r="AH157" s="2"/>
    </row>
    <row r="158" spans="26:34" ht="12.75" customHeight="1">
      <c r="Z158" s="10"/>
      <c r="AG158" s="2"/>
      <c r="AH158" s="2"/>
    </row>
    <row r="159" spans="26:34" ht="12.75" customHeight="1">
      <c r="Z159" s="10"/>
      <c r="AG159" s="2"/>
      <c r="AH159" s="2"/>
    </row>
    <row r="160" spans="26:34" ht="12.75" customHeight="1">
      <c r="Z160" s="10"/>
      <c r="AG160" s="2"/>
      <c r="AH160" s="2"/>
    </row>
    <row r="161" spans="26:34" ht="12.75" customHeight="1">
      <c r="Z161" s="10"/>
      <c r="AG161" s="2"/>
      <c r="AH161" s="2"/>
    </row>
    <row r="162" spans="26:34" ht="12.75" customHeight="1">
      <c r="Z162" s="10"/>
      <c r="AG162" s="2"/>
      <c r="AH162" s="2"/>
    </row>
    <row r="163" spans="26:34" ht="12.75" customHeight="1">
      <c r="Z163" s="10"/>
      <c r="AG163" s="2"/>
      <c r="AH163" s="2"/>
    </row>
    <row r="164" spans="26:34" ht="12.75" customHeight="1">
      <c r="Z164" s="10"/>
      <c r="AG164" s="2"/>
      <c r="AH164" s="2"/>
    </row>
    <row r="165" spans="26:34" ht="12.75" customHeight="1">
      <c r="Z165" s="10"/>
      <c r="AG165" s="2"/>
      <c r="AH165" s="2"/>
    </row>
    <row r="166" spans="26:34" ht="12.75" customHeight="1">
      <c r="Z166" s="10"/>
      <c r="AG166" s="2"/>
      <c r="AH166" s="2"/>
    </row>
    <row r="167" spans="26:34" ht="12.75" customHeight="1">
      <c r="Z167" s="10"/>
      <c r="AG167" s="2"/>
      <c r="AH167" s="2"/>
    </row>
    <row r="168" spans="26:34" ht="12.75" customHeight="1">
      <c r="Z168" s="10"/>
      <c r="AG168" s="2"/>
      <c r="AH168" s="2"/>
    </row>
    <row r="169" spans="26:34" ht="12.75" customHeight="1">
      <c r="Z169" s="10"/>
      <c r="AG169" s="2"/>
      <c r="AH169" s="2"/>
    </row>
    <row r="170" spans="26:34" ht="12.75" customHeight="1">
      <c r="Z170" s="10"/>
      <c r="AG170" s="2"/>
      <c r="AH170" s="2"/>
    </row>
    <row r="171" spans="26:34" ht="12.75" customHeight="1">
      <c r="Z171" s="10"/>
      <c r="AG171" s="2"/>
      <c r="AH171" s="2"/>
    </row>
    <row r="172" spans="26:34" ht="12.75" customHeight="1">
      <c r="Z172" s="10"/>
      <c r="AG172" s="2"/>
      <c r="AH172" s="2"/>
    </row>
    <row r="173" spans="26:34" ht="12.75" customHeight="1">
      <c r="Z173" s="10"/>
      <c r="AG173" s="2"/>
      <c r="AH173" s="2"/>
    </row>
    <row r="174" spans="26:34" ht="12.75" customHeight="1">
      <c r="Z174" s="10"/>
      <c r="AG174" s="2"/>
      <c r="AH174" s="2"/>
    </row>
    <row r="175" spans="26:34" ht="12.75" customHeight="1">
      <c r="Z175" s="10"/>
      <c r="AG175" s="2"/>
      <c r="AH175" s="2"/>
    </row>
    <row r="176" spans="26:34" ht="12.75" customHeight="1">
      <c r="Z176" s="10"/>
      <c r="AG176" s="2"/>
      <c r="AH176" s="2"/>
    </row>
    <row r="177" spans="26:34" ht="12.75" customHeight="1">
      <c r="Z177" s="10"/>
      <c r="AG177" s="2"/>
      <c r="AH177" s="2"/>
    </row>
    <row r="178" spans="26:34" ht="12.75" customHeight="1">
      <c r="Z178" s="10"/>
      <c r="AG178" s="2"/>
      <c r="AH178" s="2"/>
    </row>
    <row r="179" spans="26:34" ht="12.75" customHeight="1">
      <c r="Z179" s="10"/>
      <c r="AG179" s="2"/>
      <c r="AH179" s="2"/>
    </row>
    <row r="180" spans="26:34" ht="12.75" customHeight="1">
      <c r="Z180" s="10"/>
      <c r="AG180" s="2"/>
      <c r="AH180" s="2"/>
    </row>
    <row r="181" spans="26:34" ht="12.75" customHeight="1">
      <c r="Z181" s="10"/>
      <c r="AG181" s="2"/>
      <c r="AH181" s="2"/>
    </row>
    <row r="182" spans="26:34" ht="12.75" customHeight="1">
      <c r="Z182" s="10"/>
      <c r="AG182" s="2"/>
      <c r="AH182" s="2"/>
    </row>
    <row r="183" spans="26:34" ht="12.75" customHeight="1">
      <c r="Z183" s="10"/>
      <c r="AG183" s="2"/>
      <c r="AH183" s="2"/>
    </row>
    <row r="184" spans="26:34" ht="12.75" customHeight="1">
      <c r="Z184" s="10"/>
      <c r="AG184" s="2"/>
      <c r="AH184" s="2"/>
    </row>
    <row r="185" spans="26:34" ht="12.75" customHeight="1">
      <c r="Z185" s="10"/>
      <c r="AG185" s="2"/>
      <c r="AH185" s="2"/>
    </row>
    <row r="186" spans="26:34" ht="12.75" customHeight="1">
      <c r="Z186" s="10"/>
      <c r="AG186" s="2"/>
      <c r="AH186" s="2"/>
    </row>
    <row r="187" spans="26:34" ht="12.75" customHeight="1">
      <c r="Z187" s="10"/>
      <c r="AG187" s="2"/>
      <c r="AH187" s="2"/>
    </row>
    <row r="188" spans="26:34" ht="12.75" customHeight="1">
      <c r="Z188" s="10"/>
      <c r="AG188" s="2"/>
      <c r="AH188" s="2"/>
    </row>
    <row r="189" spans="26:34" ht="12.75" customHeight="1">
      <c r="Z189" s="10"/>
      <c r="AG189" s="2"/>
      <c r="AH189" s="2"/>
    </row>
    <row r="190" spans="26:34" ht="12.75" customHeight="1">
      <c r="Z190" s="10"/>
      <c r="AG190" s="2"/>
      <c r="AH190" s="2"/>
    </row>
    <row r="191" spans="26:34" ht="12.75" customHeight="1">
      <c r="Z191" s="10"/>
      <c r="AG191" s="2"/>
      <c r="AH191" s="2"/>
    </row>
    <row r="192" spans="26:34" ht="12.75" customHeight="1">
      <c r="Z192" s="10"/>
      <c r="AG192" s="2"/>
      <c r="AH192" s="2"/>
    </row>
    <row r="193" spans="26:34" ht="12.75" customHeight="1">
      <c r="Z193" s="10"/>
      <c r="AG193" s="2"/>
      <c r="AH193" s="2"/>
    </row>
    <row r="194" spans="26:34" ht="12.75" customHeight="1">
      <c r="Z194" s="10"/>
      <c r="AG194" s="2"/>
      <c r="AH194" s="2"/>
    </row>
    <row r="195" spans="26:34" ht="12.75" customHeight="1">
      <c r="Z195" s="10"/>
      <c r="AG195" s="2"/>
      <c r="AH195" s="2"/>
    </row>
    <row r="196" spans="26:34" ht="12.75" customHeight="1">
      <c r="Z196" s="10"/>
      <c r="AG196" s="2"/>
      <c r="AH196" s="2"/>
    </row>
    <row r="197" spans="26:34" ht="12.75" customHeight="1">
      <c r="Z197" s="10"/>
      <c r="AG197" s="2"/>
      <c r="AH197" s="2"/>
    </row>
    <row r="198" spans="26:34" ht="12.75" customHeight="1">
      <c r="Z198" s="10"/>
      <c r="AG198" s="2"/>
      <c r="AH198" s="2"/>
    </row>
    <row r="199" spans="26:34" ht="12.75" customHeight="1">
      <c r="Z199" s="10"/>
      <c r="AG199" s="2"/>
      <c r="AH199" s="2"/>
    </row>
    <row r="200" spans="26:34" ht="12.75" customHeight="1">
      <c r="Z200" s="10"/>
      <c r="AG200" s="2"/>
      <c r="AH200" s="2"/>
    </row>
    <row r="201" spans="26:34" ht="12.75" customHeight="1">
      <c r="Z201" s="10"/>
      <c r="AG201" s="2"/>
      <c r="AH201" s="2"/>
    </row>
    <row r="202" spans="26:34" ht="12.75" customHeight="1">
      <c r="Z202" s="10"/>
      <c r="AG202" s="2"/>
      <c r="AH202" s="2"/>
    </row>
    <row r="203" spans="26:34" ht="12.75" customHeight="1">
      <c r="Z203" s="10"/>
      <c r="AG203" s="2"/>
      <c r="AH203" s="2"/>
    </row>
    <row r="204" spans="26:34" ht="12.75" customHeight="1">
      <c r="Z204" s="10"/>
      <c r="AG204" s="2"/>
      <c r="AH204" s="2"/>
    </row>
    <row r="205" spans="26:34" ht="12.75" customHeight="1">
      <c r="Z205" s="10"/>
      <c r="AG205" s="2"/>
      <c r="AH205" s="2"/>
    </row>
    <row r="206" spans="26:34" ht="12.75" customHeight="1">
      <c r="Z206" s="10"/>
      <c r="AG206" s="2"/>
      <c r="AH206" s="2"/>
    </row>
    <row r="207" spans="26:34" ht="12.75" customHeight="1">
      <c r="Z207" s="10"/>
      <c r="AG207" s="2"/>
      <c r="AH207" s="2"/>
    </row>
    <row r="208" spans="26:34" ht="12.75" customHeight="1">
      <c r="Z208" s="10"/>
      <c r="AG208" s="2"/>
      <c r="AH208" s="2"/>
    </row>
    <row r="209" spans="26:34" ht="12.75" customHeight="1">
      <c r="Z209" s="10"/>
      <c r="AG209" s="2"/>
      <c r="AH209" s="2"/>
    </row>
    <row r="210" spans="26:34" ht="12.75" customHeight="1">
      <c r="Z210" s="10"/>
      <c r="AG210" s="2"/>
      <c r="AH210" s="2"/>
    </row>
    <row r="211" spans="26:34" ht="12.75" customHeight="1">
      <c r="Z211" s="10"/>
      <c r="AG211" s="2"/>
      <c r="AH211" s="2"/>
    </row>
    <row r="212" spans="26:34" ht="12.75" customHeight="1">
      <c r="Z212" s="10"/>
      <c r="AG212" s="2"/>
      <c r="AH212" s="2"/>
    </row>
    <row r="213" spans="26:34" ht="12.75" customHeight="1">
      <c r="Z213" s="10"/>
      <c r="AG213" s="2"/>
      <c r="AH213" s="2"/>
    </row>
    <row r="214" spans="26:34" ht="12.75" customHeight="1">
      <c r="Z214" s="10"/>
      <c r="AG214" s="2"/>
      <c r="AH214" s="2"/>
    </row>
    <row r="215" spans="26:34" ht="12.75" customHeight="1">
      <c r="Z215" s="10"/>
      <c r="AG215" s="2"/>
      <c r="AH215" s="2"/>
    </row>
    <row r="216" spans="26:34" ht="12.75" customHeight="1">
      <c r="Z216" s="10"/>
      <c r="AG216" s="2"/>
      <c r="AH216" s="2"/>
    </row>
    <row r="217" spans="26:34" ht="12.75" customHeight="1">
      <c r="Z217" s="10"/>
      <c r="AG217" s="2"/>
      <c r="AH217" s="2"/>
    </row>
    <row r="218" spans="26:34" ht="12.75" customHeight="1">
      <c r="Z218" s="10"/>
      <c r="AG218" s="2"/>
      <c r="AH218" s="2"/>
    </row>
    <row r="219" spans="26:34" ht="12.75" customHeight="1">
      <c r="Z219" s="10"/>
      <c r="AG219" s="2"/>
      <c r="AH219" s="2"/>
    </row>
    <row r="220" spans="26:34" ht="12.75" customHeight="1">
      <c r="Z220" s="10"/>
      <c r="AG220" s="2"/>
      <c r="AH220" s="2"/>
    </row>
    <row r="221" spans="26:34" ht="12.75" customHeight="1">
      <c r="Z221" s="10"/>
      <c r="AG221" s="2"/>
      <c r="AH221" s="2"/>
    </row>
    <row r="222" spans="26:34" ht="12.75" customHeight="1">
      <c r="Z222" s="10"/>
      <c r="AG222" s="2"/>
      <c r="AH222" s="2"/>
    </row>
    <row r="223" spans="26:34" ht="12.75" customHeight="1">
      <c r="Z223" s="10"/>
      <c r="AG223" s="2"/>
      <c r="AH223" s="2"/>
    </row>
    <row r="224" spans="26:34" ht="12.75" customHeight="1">
      <c r="Z224" s="10"/>
      <c r="AG224" s="2"/>
      <c r="AH224" s="2"/>
    </row>
    <row r="225" spans="26:34" ht="12.75" customHeight="1">
      <c r="Z225" s="10"/>
      <c r="AG225" s="2"/>
      <c r="AH225" s="2"/>
    </row>
    <row r="226" spans="26:34" ht="12.75" customHeight="1">
      <c r="Z226" s="10"/>
      <c r="AG226" s="2"/>
      <c r="AH226" s="2"/>
    </row>
    <row r="227" spans="26:34" ht="12.75" customHeight="1">
      <c r="Z227" s="10"/>
      <c r="AG227" s="2"/>
      <c r="AH227" s="2"/>
    </row>
    <row r="228" spans="26:34" ht="12.75" customHeight="1">
      <c r="Z228" s="10"/>
      <c r="AG228" s="2"/>
      <c r="AH228" s="2"/>
    </row>
    <row r="229" spans="26:34" ht="12.75" customHeight="1">
      <c r="Z229" s="10"/>
      <c r="AG229" s="2"/>
      <c r="AH229" s="2"/>
    </row>
    <row r="230" spans="26:34" ht="12.75" customHeight="1">
      <c r="Z230" s="10"/>
      <c r="AG230" s="2"/>
      <c r="AH230" s="2"/>
    </row>
    <row r="231" spans="26:34" ht="12.75" customHeight="1">
      <c r="Z231" s="10"/>
      <c r="AG231" s="2"/>
      <c r="AH231" s="2"/>
    </row>
    <row r="232" spans="26:34" ht="12.75" customHeight="1">
      <c r="Z232" s="10"/>
      <c r="AG232" s="2"/>
      <c r="AH232" s="2"/>
    </row>
    <row r="233" spans="26:34" ht="12.75" customHeight="1">
      <c r="Z233" s="10"/>
      <c r="AG233" s="2"/>
      <c r="AH233" s="2"/>
    </row>
    <row r="234" spans="26:34" ht="12.75" customHeight="1">
      <c r="Z234" s="10"/>
      <c r="AG234" s="2"/>
      <c r="AH234" s="2"/>
    </row>
    <row r="235" spans="26:34" ht="12.75" customHeight="1">
      <c r="Z235" s="10"/>
      <c r="AG235" s="2"/>
      <c r="AH235" s="2"/>
    </row>
    <row r="236" spans="26:34" ht="12.75" customHeight="1">
      <c r="Z236" s="10"/>
      <c r="AG236" s="2"/>
      <c r="AH236" s="2"/>
    </row>
    <row r="237" spans="26:34" ht="12.75" customHeight="1">
      <c r="Z237" s="10"/>
      <c r="AG237" s="2"/>
      <c r="AH237" s="2"/>
    </row>
    <row r="238" spans="26:34" ht="12.75" customHeight="1">
      <c r="Z238" s="10"/>
      <c r="AG238" s="2"/>
      <c r="AH238" s="2"/>
    </row>
    <row r="239" spans="26:34" ht="12.75" customHeight="1">
      <c r="Z239" s="10"/>
      <c r="AG239" s="2"/>
      <c r="AH239" s="2"/>
    </row>
    <row r="240" spans="26:34" ht="12.75" customHeight="1">
      <c r="Z240" s="10"/>
      <c r="AG240" s="2"/>
      <c r="AH240" s="2"/>
    </row>
    <row r="241" spans="26:34" ht="12.75" customHeight="1">
      <c r="Z241" s="10"/>
      <c r="AG241" s="2"/>
      <c r="AH241" s="2"/>
    </row>
    <row r="242" spans="26:34" ht="12.75" customHeight="1">
      <c r="Z242" s="10"/>
      <c r="AG242" s="2"/>
      <c r="AH242" s="2"/>
    </row>
    <row r="243" spans="26:34" ht="12.75" customHeight="1">
      <c r="Z243" s="10"/>
      <c r="AG243" s="2"/>
      <c r="AH243" s="2"/>
    </row>
    <row r="244" spans="26:34" ht="12.75" customHeight="1">
      <c r="Z244" s="10"/>
      <c r="AG244" s="2"/>
      <c r="AH244" s="2"/>
    </row>
    <row r="245" spans="26:34" ht="12.75" customHeight="1">
      <c r="Z245" s="10"/>
      <c r="AG245" s="2"/>
      <c r="AH245" s="2"/>
    </row>
    <row r="246" spans="26:34" ht="12.75" customHeight="1">
      <c r="Z246" s="10"/>
      <c r="AG246" s="2"/>
      <c r="AH246" s="2"/>
    </row>
    <row r="247" spans="26:34" ht="12.75" customHeight="1">
      <c r="Z247" s="10"/>
      <c r="AG247" s="2"/>
      <c r="AH247" s="2"/>
    </row>
    <row r="248" spans="26:34" ht="12.75" customHeight="1">
      <c r="Z248" s="10"/>
      <c r="AG248" s="2"/>
      <c r="AH248" s="2"/>
    </row>
    <row r="249" spans="26:34" ht="12.75" customHeight="1">
      <c r="Z249" s="10"/>
      <c r="AG249" s="2"/>
      <c r="AH249" s="2"/>
    </row>
    <row r="250" spans="26:34" ht="12.75" customHeight="1">
      <c r="Z250" s="10"/>
      <c r="AG250" s="2"/>
      <c r="AH250" s="2"/>
    </row>
    <row r="251" spans="26:34" ht="12.75" customHeight="1">
      <c r="Z251" s="10"/>
      <c r="AG251" s="2"/>
      <c r="AH251" s="2"/>
    </row>
    <row r="252" spans="26:34" ht="12.75" customHeight="1">
      <c r="Z252" s="10"/>
      <c r="AG252" s="2"/>
      <c r="AH252" s="2"/>
    </row>
    <row r="253" spans="26:34" ht="12.75" customHeight="1">
      <c r="Z253" s="10"/>
      <c r="AG253" s="2"/>
      <c r="AH253" s="2"/>
    </row>
    <row r="254" spans="26:34" ht="12.75" customHeight="1">
      <c r="Z254" s="10"/>
      <c r="AG254" s="2"/>
      <c r="AH254" s="2"/>
    </row>
    <row r="255" spans="26:34" ht="12.75" customHeight="1">
      <c r="Z255" s="10"/>
      <c r="AG255" s="2"/>
      <c r="AH255" s="2"/>
    </row>
    <row r="256" spans="26:34" ht="12.75" customHeight="1">
      <c r="Z256" s="10"/>
      <c r="AG256" s="2"/>
      <c r="AH256" s="2"/>
    </row>
    <row r="257" spans="26:34" ht="12.75" customHeight="1">
      <c r="Z257" s="10"/>
      <c r="AG257" s="2"/>
      <c r="AH257" s="2"/>
    </row>
    <row r="258" spans="26:34" ht="12.75" customHeight="1">
      <c r="Z258" s="10"/>
      <c r="AG258" s="2"/>
      <c r="AH258" s="2"/>
    </row>
    <row r="259" spans="26:34" ht="12.75" customHeight="1">
      <c r="Z259" s="10"/>
      <c r="AG259" s="2"/>
      <c r="AH259" s="2"/>
    </row>
    <row r="260" spans="26:34" ht="12.75" customHeight="1">
      <c r="Z260" s="10"/>
      <c r="AG260" s="2"/>
      <c r="AH260" s="2"/>
    </row>
    <row r="261" spans="26:34" ht="12.75" customHeight="1">
      <c r="Z261" s="10"/>
      <c r="AG261" s="2"/>
      <c r="AH261" s="2"/>
    </row>
    <row r="262" spans="26:34" ht="12.75" customHeight="1">
      <c r="Z262" s="10"/>
      <c r="AG262" s="2"/>
      <c r="AH262" s="2"/>
    </row>
    <row r="263" spans="26:34" ht="12.75" customHeight="1">
      <c r="Z263" s="10"/>
      <c r="AG263" s="2"/>
      <c r="AH263" s="2"/>
    </row>
    <row r="264" spans="26:34" ht="12.75" customHeight="1">
      <c r="Z264" s="10"/>
      <c r="AG264" s="2"/>
      <c r="AH264" s="2"/>
    </row>
    <row r="265" spans="26:34" ht="12.75" customHeight="1">
      <c r="Z265" s="10"/>
      <c r="AG265" s="2"/>
      <c r="AH265" s="2"/>
    </row>
    <row r="266" spans="26:34" ht="12.75" customHeight="1">
      <c r="Z266" s="10"/>
      <c r="AG266" s="2"/>
      <c r="AH266" s="2"/>
    </row>
    <row r="267" spans="26:34" ht="12.75" customHeight="1">
      <c r="Z267" s="10"/>
      <c r="AG267" s="2"/>
      <c r="AH267" s="2"/>
    </row>
    <row r="268" spans="26:34" ht="12.75" customHeight="1">
      <c r="Z268" s="10"/>
      <c r="AG268" s="2"/>
      <c r="AH268" s="2"/>
    </row>
    <row r="269" spans="26:34" ht="12.75" customHeight="1">
      <c r="Z269" s="10"/>
      <c r="AG269" s="2"/>
      <c r="AH269" s="2"/>
    </row>
    <row r="270" spans="26:34" ht="12.75" customHeight="1">
      <c r="Z270" s="10"/>
      <c r="AG270" s="2"/>
      <c r="AH270" s="2"/>
    </row>
    <row r="271" spans="26:34" ht="12.75" customHeight="1">
      <c r="Z271" s="10"/>
      <c r="AG271" s="2"/>
      <c r="AH271" s="2"/>
    </row>
    <row r="272" spans="26:34" ht="12.75" customHeight="1">
      <c r="Z272" s="10"/>
      <c r="AG272" s="2"/>
      <c r="AH272" s="2"/>
    </row>
    <row r="273" spans="26:34" ht="12.75" customHeight="1">
      <c r="Z273" s="10"/>
      <c r="AG273" s="2"/>
      <c r="AH273" s="2"/>
    </row>
    <row r="274" spans="26:34" ht="12.75" customHeight="1">
      <c r="Z274" s="10"/>
      <c r="AG274" s="2"/>
      <c r="AH274" s="2"/>
    </row>
    <row r="275" spans="26:34" ht="12.75" customHeight="1">
      <c r="Z275" s="10"/>
      <c r="AG275" s="2"/>
      <c r="AH275" s="2"/>
    </row>
    <row r="276" spans="26:34" ht="12.75" customHeight="1">
      <c r="Z276" s="10"/>
      <c r="AG276" s="2"/>
      <c r="AH276" s="2"/>
    </row>
    <row r="277" spans="26:34" ht="12.75" customHeight="1">
      <c r="Z277" s="10"/>
      <c r="AG277" s="2"/>
      <c r="AH277" s="2"/>
    </row>
    <row r="278" spans="26:34" ht="12.75" customHeight="1">
      <c r="Z278" s="10"/>
      <c r="AG278" s="2"/>
      <c r="AH278" s="2"/>
    </row>
    <row r="279" spans="26:34" ht="12.75" customHeight="1">
      <c r="Z279" s="10"/>
      <c r="AG279" s="2"/>
      <c r="AH279" s="2"/>
    </row>
    <row r="280" spans="26:34" ht="12.75" customHeight="1">
      <c r="Z280" s="10"/>
      <c r="AG280" s="2"/>
      <c r="AH280" s="2"/>
    </row>
    <row r="281" spans="26:34" ht="12.75" customHeight="1">
      <c r="Z281" s="10"/>
      <c r="AG281" s="2"/>
      <c r="AH281" s="2"/>
    </row>
    <row r="282" spans="26:34" ht="12.75" customHeight="1">
      <c r="Z282" s="10"/>
      <c r="AG282" s="2"/>
      <c r="AH282" s="2"/>
    </row>
    <row r="283" spans="26:34" ht="12.75" customHeight="1">
      <c r="Z283" s="10"/>
      <c r="AG283" s="2"/>
      <c r="AH283" s="2"/>
    </row>
    <row r="284" spans="26:34" ht="12.75" customHeight="1">
      <c r="Z284" s="10"/>
      <c r="AG284" s="2"/>
      <c r="AH284" s="2"/>
    </row>
    <row r="285" spans="26:34" ht="12.75" customHeight="1">
      <c r="Z285" s="10"/>
      <c r="AG285" s="2"/>
      <c r="AH285" s="2"/>
    </row>
    <row r="286" spans="26:34" ht="12.75" customHeight="1">
      <c r="Z286" s="10"/>
      <c r="AG286" s="2"/>
      <c r="AH286" s="2"/>
    </row>
    <row r="287" spans="26:34" ht="12.75" customHeight="1">
      <c r="Z287" s="10"/>
      <c r="AG287" s="2"/>
      <c r="AH287" s="2"/>
    </row>
    <row r="288" spans="26:34" ht="12.75" customHeight="1">
      <c r="Z288" s="10"/>
      <c r="AG288" s="2"/>
      <c r="AH288" s="2"/>
    </row>
    <row r="289" spans="26:34" ht="12.75" customHeight="1">
      <c r="Z289" s="10"/>
      <c r="AG289" s="2"/>
      <c r="AH289" s="2"/>
    </row>
    <row r="290" spans="26:34" ht="12.75" customHeight="1">
      <c r="Z290" s="10"/>
      <c r="AG290" s="2"/>
      <c r="AH290" s="2"/>
    </row>
    <row r="291" spans="26:34" ht="12.75" customHeight="1">
      <c r="Z291" s="10"/>
      <c r="AG291" s="2"/>
      <c r="AH291" s="2"/>
    </row>
    <row r="292" spans="26:34" ht="12.75" customHeight="1">
      <c r="Z292" s="10"/>
      <c r="AG292" s="2"/>
      <c r="AH292" s="2"/>
    </row>
    <row r="293" spans="26:34" ht="12.75" customHeight="1">
      <c r="Z293" s="10"/>
      <c r="AG293" s="2"/>
      <c r="AH293" s="2"/>
    </row>
    <row r="294" spans="26:34" ht="12.75" customHeight="1">
      <c r="Z294" s="10"/>
      <c r="AG294" s="2"/>
      <c r="AH294" s="2"/>
    </row>
    <row r="295" spans="26:34" ht="12.75" customHeight="1">
      <c r="Z295" s="10"/>
      <c r="AG295" s="2"/>
      <c r="AH295" s="2"/>
    </row>
    <row r="296" spans="26:34" ht="12.75" customHeight="1">
      <c r="Z296" s="10"/>
      <c r="AG296" s="2"/>
      <c r="AH296" s="2"/>
    </row>
    <row r="297" spans="26:34" ht="12.75" customHeight="1">
      <c r="Z297" s="10"/>
      <c r="AG297" s="2"/>
      <c r="AH297" s="2"/>
    </row>
    <row r="298" spans="26:34" ht="12.75" customHeight="1">
      <c r="Z298" s="10"/>
      <c r="AG298" s="2"/>
      <c r="AH298" s="2"/>
    </row>
    <row r="299" spans="26:34" ht="12.75" customHeight="1">
      <c r="Z299" s="10"/>
      <c r="AG299" s="2"/>
      <c r="AH299" s="2"/>
    </row>
    <row r="300" spans="26:34" ht="12.75" customHeight="1">
      <c r="Z300" s="10"/>
      <c r="AG300" s="2"/>
      <c r="AH300" s="2"/>
    </row>
    <row r="301" spans="26:34" ht="12.75" customHeight="1">
      <c r="Z301" s="10"/>
      <c r="AG301" s="2"/>
      <c r="AH301" s="2"/>
    </row>
    <row r="302" spans="26:34" ht="12.75" customHeight="1">
      <c r="Z302" s="10"/>
      <c r="AG302" s="2"/>
      <c r="AH302" s="2"/>
    </row>
    <row r="303" spans="26:34" ht="12.75" customHeight="1">
      <c r="Z303" s="10"/>
      <c r="AG303" s="2"/>
      <c r="AH303" s="2"/>
    </row>
    <row r="304" spans="26:34" ht="12.75" customHeight="1">
      <c r="Z304" s="10"/>
      <c r="AG304" s="2"/>
      <c r="AH304" s="2"/>
    </row>
    <row r="305" spans="26:34" ht="12.75" customHeight="1">
      <c r="Z305" s="10"/>
      <c r="AG305" s="2"/>
      <c r="AH305" s="2"/>
    </row>
    <row r="306" spans="26:34" ht="12.75" customHeight="1">
      <c r="Z306" s="10"/>
      <c r="AG306" s="2"/>
      <c r="AH306" s="2"/>
    </row>
    <row r="307" spans="26:34" ht="12.75" customHeight="1">
      <c r="Z307" s="10"/>
      <c r="AG307" s="2"/>
      <c r="AH307" s="2"/>
    </row>
    <row r="308" spans="26:34" ht="12.75" customHeight="1">
      <c r="Z308" s="10"/>
      <c r="AG308" s="2"/>
      <c r="AH308" s="2"/>
    </row>
    <row r="309" spans="26:34" ht="12.75" customHeight="1">
      <c r="Z309" s="10"/>
      <c r="AG309" s="2"/>
      <c r="AH309" s="2"/>
    </row>
    <row r="310" spans="26:34" ht="12.75" customHeight="1">
      <c r="Z310" s="10"/>
      <c r="AG310" s="2"/>
      <c r="AH310" s="2"/>
    </row>
    <row r="311" spans="26:34" ht="12.75" customHeight="1">
      <c r="Z311" s="10"/>
      <c r="AG311" s="2"/>
      <c r="AH311" s="2"/>
    </row>
    <row r="312" spans="26:34" ht="12.75" customHeight="1">
      <c r="Z312" s="10"/>
      <c r="AG312" s="2"/>
      <c r="AH312" s="2"/>
    </row>
    <row r="313" spans="26:34" ht="12.75" customHeight="1">
      <c r="Z313" s="10"/>
      <c r="AG313" s="2"/>
      <c r="AH313" s="2"/>
    </row>
    <row r="314" spans="26:34" ht="12.75" customHeight="1">
      <c r="Z314" s="10"/>
      <c r="AG314" s="2"/>
      <c r="AH314" s="2"/>
    </row>
    <row r="315" spans="26:34" ht="12.75" customHeight="1">
      <c r="Z315" s="10"/>
      <c r="AG315" s="2"/>
      <c r="AH315" s="2"/>
    </row>
    <row r="316" spans="26:34" ht="12.75" customHeight="1">
      <c r="Z316" s="10"/>
      <c r="AG316" s="2"/>
      <c r="AH316" s="2"/>
    </row>
    <row r="317" spans="26:34" ht="12.75" customHeight="1">
      <c r="Z317" s="10"/>
      <c r="AG317" s="2"/>
      <c r="AH317" s="2"/>
    </row>
    <row r="318" spans="26:34" ht="12.75" customHeight="1">
      <c r="Z318" s="10"/>
      <c r="AG318" s="2"/>
      <c r="AH318" s="2"/>
    </row>
    <row r="319" spans="26:34" ht="12.75" customHeight="1">
      <c r="Z319" s="10"/>
      <c r="AG319" s="2"/>
      <c r="AH319" s="2"/>
    </row>
    <row r="320" spans="26:34" ht="12.75" customHeight="1">
      <c r="Z320" s="10"/>
      <c r="AG320" s="2"/>
      <c r="AH320" s="2"/>
    </row>
    <row r="321" spans="26:34" ht="12.75" customHeight="1">
      <c r="Z321" s="10"/>
      <c r="AG321" s="2"/>
      <c r="AH321" s="2"/>
    </row>
    <row r="322" spans="26:34" ht="12.75" customHeight="1">
      <c r="Z322" s="10"/>
      <c r="AG322" s="2"/>
      <c r="AH322" s="2"/>
    </row>
    <row r="323" spans="26:34" ht="12.75" customHeight="1">
      <c r="Z323" s="10"/>
      <c r="AG323" s="2"/>
      <c r="AH323" s="2"/>
    </row>
    <row r="324" spans="26:34" ht="12.75" customHeight="1">
      <c r="Z324" s="10"/>
      <c r="AG324" s="2"/>
      <c r="AH324" s="2"/>
    </row>
    <row r="325" spans="26:34" ht="12.75" customHeight="1">
      <c r="Z325" s="10"/>
      <c r="AG325" s="2"/>
      <c r="AH325" s="2"/>
    </row>
    <row r="326" spans="26:34" ht="12.75" customHeight="1">
      <c r="Z326" s="10"/>
      <c r="AG326" s="2"/>
      <c r="AH326" s="2"/>
    </row>
    <row r="327" spans="26:34" ht="12.75" customHeight="1">
      <c r="Z327" s="10"/>
      <c r="AG327" s="2"/>
      <c r="AH327" s="2"/>
    </row>
    <row r="328" spans="26:34" ht="12.75" customHeight="1">
      <c r="Z328" s="10"/>
      <c r="AG328" s="2"/>
      <c r="AH328" s="2"/>
    </row>
    <row r="329" spans="26:34" ht="12.75" customHeight="1">
      <c r="Z329" s="10"/>
      <c r="AG329" s="2"/>
      <c r="AH329" s="2"/>
    </row>
    <row r="330" spans="26:34" ht="12.75" customHeight="1">
      <c r="Z330" s="10"/>
      <c r="AG330" s="2"/>
      <c r="AH330" s="2"/>
    </row>
    <row r="331" spans="26:34" ht="12.75" customHeight="1">
      <c r="Z331" s="10"/>
      <c r="AG331" s="2"/>
      <c r="AH331" s="2"/>
    </row>
    <row r="332" spans="26:34" ht="12.75" customHeight="1">
      <c r="Z332" s="10"/>
      <c r="AG332" s="2"/>
      <c r="AH332" s="2"/>
    </row>
    <row r="333" spans="26:34" ht="12.75" customHeight="1">
      <c r="Z333" s="10"/>
      <c r="AG333" s="2"/>
      <c r="AH333" s="2"/>
    </row>
    <row r="334" spans="26:34" ht="12.75" customHeight="1">
      <c r="Z334" s="10"/>
      <c r="AG334" s="2"/>
      <c r="AH334" s="2"/>
    </row>
    <row r="335" spans="26:34" ht="12.75" customHeight="1">
      <c r="Z335" s="10"/>
      <c r="AG335" s="2"/>
      <c r="AH335" s="2"/>
    </row>
    <row r="336" spans="26:34" ht="12.75" customHeight="1">
      <c r="Z336" s="10"/>
      <c r="AG336" s="2"/>
      <c r="AH336" s="2"/>
    </row>
    <row r="337" spans="26:34" ht="12.75" customHeight="1">
      <c r="Z337" s="10"/>
      <c r="AG337" s="2"/>
      <c r="AH337" s="2"/>
    </row>
    <row r="338" spans="26:34" ht="12.75" customHeight="1">
      <c r="Z338" s="10"/>
      <c r="AG338" s="2"/>
      <c r="AH338" s="2"/>
    </row>
    <row r="339" spans="26:34" ht="12.75" customHeight="1">
      <c r="Z339" s="10"/>
      <c r="AG339" s="2"/>
      <c r="AH339" s="2"/>
    </row>
    <row r="340" spans="26:34" ht="12.75" customHeight="1">
      <c r="Z340" s="10"/>
      <c r="AG340" s="2"/>
      <c r="AH340" s="2"/>
    </row>
    <row r="341" spans="26:34" ht="12.75" customHeight="1">
      <c r="Z341" s="10"/>
      <c r="AG341" s="2"/>
      <c r="AH341" s="2"/>
    </row>
    <row r="342" spans="26:34" ht="12.75" customHeight="1">
      <c r="Z342" s="10"/>
      <c r="AG342" s="2"/>
      <c r="AH342" s="2"/>
    </row>
    <row r="343" spans="26:34" ht="12.75" customHeight="1">
      <c r="Z343" s="10"/>
      <c r="AG343" s="2"/>
      <c r="AH343" s="2"/>
    </row>
    <row r="344" spans="26:34" ht="12.75" customHeight="1">
      <c r="Z344" s="10"/>
      <c r="AG344" s="2"/>
      <c r="AH344" s="2"/>
    </row>
    <row r="345" spans="26:34" ht="12.75" customHeight="1">
      <c r="Z345" s="10"/>
      <c r="AG345" s="2"/>
      <c r="AH345" s="2"/>
    </row>
    <row r="346" spans="26:34" ht="12.75" customHeight="1">
      <c r="Z346" s="10"/>
      <c r="AG346" s="2"/>
      <c r="AH346" s="2"/>
    </row>
    <row r="347" spans="26:34" ht="12.75" customHeight="1">
      <c r="Z347" s="10"/>
      <c r="AG347" s="2"/>
      <c r="AH347" s="2"/>
    </row>
    <row r="348" spans="26:34" ht="12.75" customHeight="1">
      <c r="Z348" s="10"/>
      <c r="AG348" s="2"/>
      <c r="AH348" s="2"/>
    </row>
    <row r="349" spans="26:34" ht="12.75" customHeight="1">
      <c r="Z349" s="10"/>
      <c r="AG349" s="2"/>
      <c r="AH349" s="2"/>
    </row>
    <row r="350" spans="26:34" ht="12.75" customHeight="1">
      <c r="Z350" s="10"/>
      <c r="AG350" s="2"/>
      <c r="AH350" s="2"/>
    </row>
    <row r="351" spans="26:34" ht="12.75" customHeight="1">
      <c r="Z351" s="10"/>
      <c r="AG351" s="2"/>
      <c r="AH351" s="2"/>
    </row>
    <row r="352" spans="26:34" ht="12.75" customHeight="1">
      <c r="Z352" s="10"/>
      <c r="AG352" s="2"/>
      <c r="AH352" s="2"/>
    </row>
    <row r="353" spans="26:34" ht="12.75" customHeight="1">
      <c r="Z353" s="10"/>
      <c r="AG353" s="2"/>
      <c r="AH353" s="2"/>
    </row>
    <row r="354" spans="26:34" ht="12.75" customHeight="1">
      <c r="Z354" s="10"/>
      <c r="AG354" s="2"/>
      <c r="AH354" s="2"/>
    </row>
    <row r="355" spans="26:34" ht="12.75" customHeight="1">
      <c r="Z355" s="10"/>
      <c r="AG355" s="2"/>
      <c r="AH355" s="2"/>
    </row>
    <row r="356" spans="26:34" ht="12.75" customHeight="1">
      <c r="Z356" s="10"/>
      <c r="AG356" s="2"/>
      <c r="AH356" s="2"/>
    </row>
    <row r="357" spans="26:34" ht="12.75" customHeight="1">
      <c r="Z357" s="10"/>
      <c r="AG357" s="2"/>
      <c r="AH357" s="2"/>
    </row>
    <row r="358" spans="26:34" ht="12.75" customHeight="1">
      <c r="Z358" s="10"/>
      <c r="AG358" s="2"/>
      <c r="AH358" s="2"/>
    </row>
    <row r="359" spans="26:34" ht="12.75" customHeight="1">
      <c r="Z359" s="10"/>
      <c r="AG359" s="2"/>
      <c r="AH359" s="2"/>
    </row>
    <row r="360" spans="26:34" ht="12.75" customHeight="1">
      <c r="Z360" s="10"/>
      <c r="AG360" s="2"/>
      <c r="AH360" s="2"/>
    </row>
    <row r="361" spans="26:34" ht="12.75" customHeight="1">
      <c r="Z361" s="10"/>
      <c r="AG361" s="2"/>
      <c r="AH361" s="2"/>
    </row>
    <row r="362" spans="26:34" ht="12.75" customHeight="1">
      <c r="Z362" s="10"/>
      <c r="AG362" s="2"/>
      <c r="AH362" s="2"/>
    </row>
    <row r="363" spans="26:34" ht="12.75" customHeight="1">
      <c r="Z363" s="10"/>
      <c r="AG363" s="2"/>
      <c r="AH363" s="2"/>
    </row>
    <row r="364" spans="26:34" ht="12.75" customHeight="1">
      <c r="Z364" s="10"/>
      <c r="AG364" s="2"/>
      <c r="AH364" s="2"/>
    </row>
    <row r="365" spans="26:34" ht="12.75" customHeight="1">
      <c r="Z365" s="10"/>
      <c r="AG365" s="2"/>
      <c r="AH365" s="2"/>
    </row>
    <row r="366" spans="26:34" ht="12.75" customHeight="1">
      <c r="Z366" s="10"/>
      <c r="AG366" s="2"/>
      <c r="AH366" s="2"/>
    </row>
    <row r="367" spans="26:34" ht="12.75" customHeight="1">
      <c r="Z367" s="10"/>
      <c r="AG367" s="2"/>
      <c r="AH367" s="2"/>
    </row>
    <row r="368" spans="26:34" ht="12.75" customHeight="1">
      <c r="Z368" s="10"/>
      <c r="AG368" s="2"/>
      <c r="AH368" s="2"/>
    </row>
    <row r="369" spans="26:34" ht="12.75" customHeight="1">
      <c r="Z369" s="10"/>
      <c r="AG369" s="2"/>
      <c r="AH369" s="2"/>
    </row>
    <row r="370" spans="26:34" ht="12.75" customHeight="1">
      <c r="Z370" s="10"/>
      <c r="AG370" s="2"/>
      <c r="AH370" s="2"/>
    </row>
    <row r="371" spans="26:34" ht="12.75" customHeight="1">
      <c r="Z371" s="10"/>
      <c r="AG371" s="2"/>
      <c r="AH371" s="2"/>
    </row>
    <row r="372" spans="26:34" ht="12.75" customHeight="1">
      <c r="Z372" s="10"/>
      <c r="AG372" s="2"/>
      <c r="AH372" s="2"/>
    </row>
    <row r="373" spans="26:34" ht="12.75" customHeight="1">
      <c r="Z373" s="10"/>
      <c r="AG373" s="2"/>
      <c r="AH373" s="2"/>
    </row>
    <row r="374" spans="26:34" ht="12.75" customHeight="1">
      <c r="Z374" s="10"/>
      <c r="AG374" s="2"/>
      <c r="AH374" s="2"/>
    </row>
    <row r="375" spans="26:34" ht="12.75" customHeight="1">
      <c r="Z375" s="10"/>
      <c r="AG375" s="2"/>
      <c r="AH375" s="2"/>
    </row>
    <row r="376" spans="26:34" ht="12.75" customHeight="1">
      <c r="Z376" s="10"/>
      <c r="AG376" s="2"/>
      <c r="AH376" s="2"/>
    </row>
    <row r="377" spans="26:34" ht="12.75" customHeight="1">
      <c r="Z377" s="10"/>
      <c r="AG377" s="2"/>
      <c r="AH377" s="2"/>
    </row>
    <row r="378" spans="26:34" ht="12.75" customHeight="1">
      <c r="Z378" s="10"/>
      <c r="AG378" s="2"/>
      <c r="AH378" s="2"/>
    </row>
    <row r="379" spans="26:34" ht="12.75" customHeight="1">
      <c r="Z379" s="10"/>
      <c r="AG379" s="2"/>
      <c r="AH379" s="2"/>
    </row>
    <row r="380" spans="26:34" ht="12.75" customHeight="1">
      <c r="Z380" s="10"/>
      <c r="AG380" s="2"/>
      <c r="AH380" s="2"/>
    </row>
    <row r="381" spans="26:34" ht="12.75" customHeight="1">
      <c r="Z381" s="10"/>
      <c r="AG381" s="2"/>
      <c r="AH381" s="2"/>
    </row>
    <row r="382" spans="26:34" ht="12.75" customHeight="1">
      <c r="Z382" s="10"/>
      <c r="AG382" s="2"/>
      <c r="AH382" s="2"/>
    </row>
    <row r="383" spans="26:34" ht="12.75" customHeight="1">
      <c r="Z383" s="10"/>
      <c r="AG383" s="2"/>
      <c r="AH383" s="2"/>
    </row>
    <row r="384" spans="26:34" ht="12.75" customHeight="1">
      <c r="Z384" s="10"/>
      <c r="AG384" s="2"/>
      <c r="AH384" s="2"/>
    </row>
    <row r="385" spans="26:34" ht="12.75" customHeight="1">
      <c r="Z385" s="10"/>
      <c r="AG385" s="2"/>
      <c r="AH385" s="2"/>
    </row>
    <row r="386" spans="26:34" ht="12.75" customHeight="1">
      <c r="Z386" s="10"/>
      <c r="AG386" s="2"/>
      <c r="AH386" s="2"/>
    </row>
    <row r="387" spans="26:34" ht="12.75" customHeight="1">
      <c r="Z387" s="10"/>
      <c r="AG387" s="2"/>
      <c r="AH387" s="2"/>
    </row>
    <row r="388" spans="26:34" ht="12.75" customHeight="1">
      <c r="Z388" s="10"/>
      <c r="AG388" s="2"/>
      <c r="AH388" s="2"/>
    </row>
    <row r="389" spans="26:34" ht="12.75" customHeight="1">
      <c r="Z389" s="10"/>
      <c r="AG389" s="2"/>
      <c r="AH389" s="2"/>
    </row>
    <row r="390" spans="26:34" ht="12.75" customHeight="1">
      <c r="Z390" s="10"/>
      <c r="AG390" s="2"/>
      <c r="AH390" s="2"/>
    </row>
    <row r="391" spans="26:34" ht="12.75" customHeight="1">
      <c r="Z391" s="10"/>
      <c r="AG391" s="2"/>
      <c r="AH391" s="2"/>
    </row>
    <row r="392" spans="26:34" ht="12.75" customHeight="1">
      <c r="Z392" s="10"/>
      <c r="AG392" s="2"/>
      <c r="AH392" s="2"/>
    </row>
    <row r="393" spans="26:34" ht="12.75" customHeight="1">
      <c r="Z393" s="10"/>
      <c r="AG393" s="2"/>
      <c r="AH393" s="2"/>
    </row>
    <row r="394" spans="26:34" ht="12.75" customHeight="1">
      <c r="Z394" s="10"/>
      <c r="AG394" s="2"/>
      <c r="AH394" s="2"/>
    </row>
    <row r="395" spans="26:34" ht="12.75" customHeight="1">
      <c r="Z395" s="10"/>
      <c r="AG395" s="2"/>
      <c r="AH395" s="2"/>
    </row>
    <row r="396" spans="26:34" ht="12.75" customHeight="1">
      <c r="Z396" s="10"/>
      <c r="AG396" s="2"/>
      <c r="AH396" s="2"/>
    </row>
    <row r="397" spans="26:34" ht="12.75" customHeight="1">
      <c r="Z397" s="10"/>
      <c r="AG397" s="2"/>
      <c r="AH397" s="2"/>
    </row>
    <row r="398" spans="26:34" ht="12.75" customHeight="1">
      <c r="Z398" s="10"/>
      <c r="AG398" s="2"/>
      <c r="AH398" s="2"/>
    </row>
    <row r="399" spans="26:34" ht="12.75" customHeight="1">
      <c r="Z399" s="10"/>
      <c r="AG399" s="2"/>
      <c r="AH399" s="2"/>
    </row>
    <row r="400" spans="26:34" ht="12.75" customHeight="1">
      <c r="Z400" s="10"/>
      <c r="AG400" s="2"/>
      <c r="AH400" s="2"/>
    </row>
    <row r="401" spans="26:34" ht="12.75" customHeight="1">
      <c r="Z401" s="10"/>
      <c r="AG401" s="2"/>
      <c r="AH401" s="2"/>
    </row>
    <row r="402" spans="26:34" ht="12.75" customHeight="1">
      <c r="Z402" s="10"/>
      <c r="AG402" s="2"/>
      <c r="AH402" s="2"/>
    </row>
    <row r="403" spans="26:34" ht="12.75" customHeight="1">
      <c r="Z403" s="10"/>
      <c r="AG403" s="2"/>
      <c r="AH403" s="2"/>
    </row>
    <row r="404" spans="26:34" ht="12.75" customHeight="1">
      <c r="Z404" s="10"/>
      <c r="AG404" s="2"/>
      <c r="AH404" s="2"/>
    </row>
    <row r="405" spans="26:34" ht="12.75" customHeight="1">
      <c r="Z405" s="10"/>
      <c r="AG405" s="2"/>
      <c r="AH405" s="2"/>
    </row>
    <row r="406" spans="26:34" ht="12.75" customHeight="1">
      <c r="Z406" s="10"/>
      <c r="AG406" s="2"/>
      <c r="AH406" s="2"/>
    </row>
    <row r="407" spans="26:34" ht="12.75" customHeight="1">
      <c r="Z407" s="10"/>
      <c r="AG407" s="2"/>
      <c r="AH407" s="2"/>
    </row>
    <row r="408" spans="26:34" ht="12.75" customHeight="1">
      <c r="Z408" s="10"/>
      <c r="AG408" s="2"/>
      <c r="AH408" s="2"/>
    </row>
    <row r="409" spans="26:34" ht="12.75" customHeight="1">
      <c r="Z409" s="10"/>
      <c r="AG409" s="2"/>
      <c r="AH409" s="2"/>
    </row>
    <row r="410" spans="26:34" ht="12.75" customHeight="1">
      <c r="Z410" s="10"/>
      <c r="AG410" s="2"/>
      <c r="AH410" s="2"/>
    </row>
    <row r="411" spans="26:34" ht="12.75" customHeight="1">
      <c r="Z411" s="10"/>
      <c r="AG411" s="2"/>
      <c r="AH411" s="2"/>
    </row>
    <row r="412" spans="26:34" ht="12.75" customHeight="1">
      <c r="Z412" s="10"/>
      <c r="AG412" s="2"/>
      <c r="AH412" s="2"/>
    </row>
    <row r="413" spans="26:34" ht="12.75" customHeight="1">
      <c r="Z413" s="10"/>
      <c r="AG413" s="2"/>
      <c r="AH413" s="2"/>
    </row>
    <row r="414" spans="26:34" ht="12.75" customHeight="1">
      <c r="Z414" s="10"/>
      <c r="AG414" s="2"/>
      <c r="AH414" s="2"/>
    </row>
    <row r="415" spans="26:34" ht="12.75" customHeight="1">
      <c r="Z415" s="10"/>
      <c r="AG415" s="2"/>
      <c r="AH415" s="2"/>
    </row>
    <row r="416" spans="26:34" ht="12.75" customHeight="1">
      <c r="Z416" s="10"/>
      <c r="AG416" s="2"/>
      <c r="AH416" s="2"/>
    </row>
    <row r="417" spans="26:34" ht="12.75" customHeight="1">
      <c r="Z417" s="10"/>
      <c r="AG417" s="2"/>
      <c r="AH417" s="2"/>
    </row>
    <row r="418" spans="26:34" ht="12.75" customHeight="1">
      <c r="Z418" s="10"/>
      <c r="AG418" s="2"/>
      <c r="AH418" s="2"/>
    </row>
    <row r="419" spans="26:34" ht="12.75" customHeight="1">
      <c r="Z419" s="10"/>
      <c r="AG419" s="2"/>
      <c r="AH419" s="2"/>
    </row>
    <row r="420" spans="26:34" ht="12.75" customHeight="1">
      <c r="Z420" s="10"/>
      <c r="AG420" s="2"/>
      <c r="AH420" s="2"/>
    </row>
    <row r="421" spans="26:34" ht="12.75" customHeight="1">
      <c r="Z421" s="10"/>
      <c r="AG421" s="2"/>
      <c r="AH421" s="2"/>
    </row>
    <row r="422" spans="26:34" ht="12.75" customHeight="1">
      <c r="Z422" s="10"/>
      <c r="AG422" s="2"/>
      <c r="AH422" s="2"/>
    </row>
    <row r="423" spans="26:34" ht="12.75" customHeight="1">
      <c r="Z423" s="10"/>
      <c r="AG423" s="2"/>
      <c r="AH423" s="2"/>
    </row>
    <row r="424" spans="26:34" ht="12.75" customHeight="1">
      <c r="Z424" s="10"/>
      <c r="AG424" s="2"/>
      <c r="AH424" s="2"/>
    </row>
    <row r="425" spans="26:34" ht="12.75" customHeight="1">
      <c r="Z425" s="10"/>
      <c r="AG425" s="2"/>
      <c r="AH425" s="2"/>
    </row>
    <row r="426" spans="26:34" ht="12.75" customHeight="1">
      <c r="Z426" s="10"/>
      <c r="AG426" s="2"/>
      <c r="AH426" s="2"/>
    </row>
    <row r="427" spans="26:34" ht="12.75" customHeight="1">
      <c r="Z427" s="10"/>
      <c r="AG427" s="2"/>
      <c r="AH427" s="2"/>
    </row>
    <row r="428" spans="26:34" ht="12.75" customHeight="1">
      <c r="Z428" s="10"/>
      <c r="AG428" s="2"/>
      <c r="AH428" s="2"/>
    </row>
    <row r="429" spans="26:34" ht="12.75" customHeight="1">
      <c r="Z429" s="10"/>
      <c r="AG429" s="2"/>
      <c r="AH429" s="2"/>
    </row>
    <row r="430" spans="26:34" ht="12.75" customHeight="1">
      <c r="Z430" s="10"/>
      <c r="AG430" s="2"/>
      <c r="AH430" s="2"/>
    </row>
    <row r="431" spans="26:34" ht="12.75" customHeight="1">
      <c r="Z431" s="10"/>
      <c r="AG431" s="2"/>
      <c r="AH431" s="2"/>
    </row>
    <row r="432" spans="26:34" ht="12.75" customHeight="1">
      <c r="Z432" s="10"/>
      <c r="AG432" s="2"/>
      <c r="AH432" s="2"/>
    </row>
    <row r="433" spans="26:34" ht="12.75" customHeight="1">
      <c r="Z433" s="10"/>
      <c r="AG433" s="2"/>
      <c r="AH433" s="2"/>
    </row>
    <row r="434" spans="26:34" ht="12.75" customHeight="1">
      <c r="Z434" s="10"/>
      <c r="AG434" s="2"/>
      <c r="AH434" s="2"/>
    </row>
    <row r="435" spans="26:34" ht="12.75" customHeight="1">
      <c r="Z435" s="10"/>
      <c r="AG435" s="2"/>
      <c r="AH435" s="2"/>
    </row>
    <row r="436" spans="26:34" ht="12.75" customHeight="1">
      <c r="Z436" s="10"/>
      <c r="AG436" s="2"/>
      <c r="AH436" s="2"/>
    </row>
    <row r="437" spans="26:34" ht="12.75" customHeight="1">
      <c r="Z437" s="10"/>
      <c r="AG437" s="2"/>
      <c r="AH437" s="2"/>
    </row>
    <row r="438" spans="26:34" ht="12.75" customHeight="1">
      <c r="Z438" s="10"/>
      <c r="AG438" s="2"/>
      <c r="AH438" s="2"/>
    </row>
    <row r="439" spans="26:34" ht="12.75" customHeight="1">
      <c r="Z439" s="10"/>
      <c r="AG439" s="2"/>
      <c r="AH439" s="2"/>
    </row>
    <row r="440" spans="26:34" ht="12.75" customHeight="1">
      <c r="Z440" s="10"/>
      <c r="AG440" s="2"/>
      <c r="AH440" s="2"/>
    </row>
    <row r="441" spans="26:34" ht="12.75" customHeight="1">
      <c r="Z441" s="10"/>
      <c r="AG441" s="2"/>
      <c r="AH441" s="2"/>
    </row>
    <row r="442" spans="26:34" ht="12.75" customHeight="1">
      <c r="Z442" s="10"/>
      <c r="AG442" s="2"/>
      <c r="AH442" s="2"/>
    </row>
    <row r="443" spans="26:34" ht="12.75" customHeight="1">
      <c r="Z443" s="10"/>
      <c r="AG443" s="2"/>
      <c r="AH443" s="2"/>
    </row>
    <row r="444" spans="26:34" ht="12.75" customHeight="1">
      <c r="Z444" s="10"/>
      <c r="AG444" s="2"/>
      <c r="AH444" s="2"/>
    </row>
    <row r="445" spans="26:34" ht="12.75" customHeight="1">
      <c r="Z445" s="10"/>
      <c r="AG445" s="2"/>
      <c r="AH445" s="2"/>
    </row>
    <row r="446" spans="26:34" ht="12.75" customHeight="1">
      <c r="Z446" s="10"/>
      <c r="AG446" s="2"/>
      <c r="AH446" s="2"/>
    </row>
    <row r="447" spans="26:34" ht="12.75" customHeight="1">
      <c r="Z447" s="10"/>
      <c r="AG447" s="2"/>
      <c r="AH447" s="2"/>
    </row>
    <row r="448" spans="26:34" ht="12.75" customHeight="1">
      <c r="Z448" s="10"/>
      <c r="AG448" s="2"/>
      <c r="AH448" s="2"/>
    </row>
    <row r="449" spans="26:34" ht="12.75" customHeight="1">
      <c r="Z449" s="10"/>
      <c r="AG449" s="2"/>
      <c r="AH449" s="2"/>
    </row>
    <row r="450" spans="26:34" ht="12.75" customHeight="1">
      <c r="Z450" s="10"/>
      <c r="AG450" s="2"/>
      <c r="AH450" s="2"/>
    </row>
    <row r="451" spans="26:34" ht="12.75" customHeight="1">
      <c r="Z451" s="10"/>
      <c r="AG451" s="2"/>
      <c r="AH451" s="2"/>
    </row>
    <row r="452" spans="26:34" ht="12.75" customHeight="1">
      <c r="Z452" s="10"/>
      <c r="AG452" s="2"/>
      <c r="AH452" s="2"/>
    </row>
    <row r="453" spans="26:34" ht="12.75" customHeight="1">
      <c r="Z453" s="10"/>
      <c r="AG453" s="2"/>
      <c r="AH453" s="2"/>
    </row>
    <row r="454" spans="26:34" ht="12.75" customHeight="1">
      <c r="Z454" s="10"/>
      <c r="AG454" s="2"/>
      <c r="AH454" s="2"/>
    </row>
    <row r="455" spans="26:34" ht="12.75" customHeight="1">
      <c r="Z455" s="10"/>
      <c r="AG455" s="2"/>
      <c r="AH455" s="2"/>
    </row>
    <row r="456" spans="26:34" ht="12.75" customHeight="1">
      <c r="Z456" s="10"/>
      <c r="AG456" s="2"/>
      <c r="AH456" s="2"/>
    </row>
    <row r="457" spans="26:34" ht="12.75" customHeight="1">
      <c r="Z457" s="10"/>
      <c r="AG457" s="2"/>
      <c r="AH457" s="2"/>
    </row>
    <row r="458" spans="26:34" ht="12.75" customHeight="1">
      <c r="Z458" s="10"/>
      <c r="AG458" s="2"/>
      <c r="AH458" s="2"/>
    </row>
    <row r="459" spans="26:34" ht="12.75" customHeight="1">
      <c r="Z459" s="10"/>
      <c r="AG459" s="2"/>
      <c r="AH459" s="2"/>
    </row>
    <row r="460" spans="26:34" ht="12.75" customHeight="1">
      <c r="Z460" s="10"/>
      <c r="AG460" s="2"/>
      <c r="AH460" s="2"/>
    </row>
    <row r="461" spans="26:34" ht="12.75" customHeight="1">
      <c r="Z461" s="10"/>
      <c r="AG461" s="2"/>
      <c r="AH461" s="2"/>
    </row>
    <row r="462" spans="26:34" ht="12.75" customHeight="1">
      <c r="Z462" s="10"/>
      <c r="AG462" s="2"/>
      <c r="AH462" s="2"/>
    </row>
    <row r="463" spans="26:34" ht="12.75" customHeight="1">
      <c r="Z463" s="10"/>
      <c r="AG463" s="2"/>
      <c r="AH463" s="2"/>
    </row>
    <row r="464" spans="26:34" ht="12.75" customHeight="1">
      <c r="Z464" s="10"/>
      <c r="AG464" s="2"/>
      <c r="AH464" s="2"/>
    </row>
    <row r="465" spans="26:34" ht="12.75" customHeight="1">
      <c r="Z465" s="10"/>
      <c r="AG465" s="2"/>
      <c r="AH465" s="2"/>
    </row>
    <row r="466" spans="26:34" ht="12.75" customHeight="1">
      <c r="Z466" s="10"/>
      <c r="AG466" s="2"/>
      <c r="AH466" s="2"/>
    </row>
    <row r="467" spans="26:34" ht="12.75" customHeight="1">
      <c r="Z467" s="10"/>
      <c r="AG467" s="2"/>
      <c r="AH467" s="2"/>
    </row>
    <row r="468" spans="26:34" ht="12.75" customHeight="1">
      <c r="Z468" s="10"/>
      <c r="AG468" s="2"/>
      <c r="AH468" s="2"/>
    </row>
    <row r="469" spans="26:34" ht="12.75" customHeight="1">
      <c r="Z469" s="10"/>
      <c r="AG469" s="2"/>
      <c r="AH469" s="2"/>
    </row>
    <row r="470" spans="26:34" ht="12.75" customHeight="1">
      <c r="Z470" s="10"/>
      <c r="AG470" s="2"/>
      <c r="AH470" s="2"/>
    </row>
    <row r="471" spans="26:34" ht="12.75" customHeight="1">
      <c r="Z471" s="10"/>
      <c r="AG471" s="2"/>
      <c r="AH471" s="2"/>
    </row>
    <row r="472" spans="26:34" ht="12.75" customHeight="1">
      <c r="Z472" s="10"/>
      <c r="AG472" s="2"/>
      <c r="AH472" s="2"/>
    </row>
    <row r="473" spans="26:34" ht="12.75" customHeight="1">
      <c r="Z473" s="10"/>
      <c r="AG473" s="2"/>
      <c r="AH473" s="2"/>
    </row>
    <row r="474" spans="26:34" ht="12.75" customHeight="1">
      <c r="Z474" s="10"/>
      <c r="AG474" s="2"/>
      <c r="AH474" s="2"/>
    </row>
    <row r="475" spans="26:34" ht="12.75" customHeight="1">
      <c r="Z475" s="10"/>
      <c r="AG475" s="2"/>
      <c r="AH475" s="2"/>
    </row>
    <row r="476" spans="26:34" ht="12.75" customHeight="1">
      <c r="Z476" s="10"/>
      <c r="AG476" s="2"/>
      <c r="AH476" s="2"/>
    </row>
    <row r="477" spans="26:34" ht="12.75" customHeight="1">
      <c r="Z477" s="10"/>
      <c r="AG477" s="2"/>
      <c r="AH477" s="2"/>
    </row>
    <row r="478" spans="26:34" ht="12.75" customHeight="1">
      <c r="Z478" s="10"/>
      <c r="AG478" s="2"/>
      <c r="AH478" s="2"/>
    </row>
    <row r="479" spans="26:34" ht="12.75" customHeight="1">
      <c r="Z479" s="10"/>
      <c r="AG479" s="2"/>
      <c r="AH479" s="2"/>
    </row>
    <row r="480" spans="26:34" ht="12.75" customHeight="1">
      <c r="Z480" s="10"/>
      <c r="AG480" s="2"/>
      <c r="AH480" s="2"/>
    </row>
    <row r="481" spans="26:34" ht="12.75" customHeight="1">
      <c r="Z481" s="10"/>
      <c r="AG481" s="2"/>
      <c r="AH481" s="2"/>
    </row>
    <row r="482" spans="26:34" ht="12.75" customHeight="1">
      <c r="Z482" s="10"/>
      <c r="AG482" s="2"/>
      <c r="AH482" s="2"/>
    </row>
    <row r="483" spans="26:34" ht="12.75" customHeight="1">
      <c r="Z483" s="10"/>
      <c r="AG483" s="2"/>
      <c r="AH483" s="2"/>
    </row>
    <row r="484" spans="26:34" ht="12.75" customHeight="1">
      <c r="Z484" s="10"/>
      <c r="AG484" s="2"/>
      <c r="AH484" s="2"/>
    </row>
    <row r="485" spans="26:34" ht="12.75" customHeight="1">
      <c r="Z485" s="10"/>
      <c r="AG485" s="2"/>
      <c r="AH485" s="2"/>
    </row>
    <row r="486" spans="26:34" ht="12.75" customHeight="1">
      <c r="Z486" s="10"/>
      <c r="AG486" s="2"/>
      <c r="AH486" s="2"/>
    </row>
    <row r="487" spans="26:34" ht="12.75" customHeight="1">
      <c r="Z487" s="10"/>
      <c r="AG487" s="2"/>
      <c r="AH487" s="2"/>
    </row>
    <row r="488" spans="26:34" ht="12.75" customHeight="1">
      <c r="Z488" s="10"/>
      <c r="AG488" s="2"/>
      <c r="AH488" s="2"/>
    </row>
    <row r="489" spans="26:34" ht="12.75" customHeight="1">
      <c r="Z489" s="10"/>
      <c r="AG489" s="2"/>
      <c r="AH489" s="2"/>
    </row>
    <row r="490" spans="26:34" ht="12.75" customHeight="1">
      <c r="Z490" s="10"/>
      <c r="AG490" s="2"/>
      <c r="AH490" s="2"/>
    </row>
    <row r="491" spans="26:34" ht="12.75" customHeight="1">
      <c r="Z491" s="10"/>
      <c r="AG491" s="2"/>
      <c r="AH491" s="2"/>
    </row>
    <row r="492" spans="26:34" ht="12.75" customHeight="1">
      <c r="Z492" s="10"/>
      <c r="AG492" s="2"/>
      <c r="AH492" s="2"/>
    </row>
    <row r="493" spans="26:34" ht="12.75" customHeight="1">
      <c r="Z493" s="10"/>
      <c r="AG493" s="2"/>
      <c r="AH493" s="2"/>
    </row>
    <row r="494" spans="26:34" ht="12.75" customHeight="1">
      <c r="Z494" s="10"/>
      <c r="AG494" s="2"/>
      <c r="AH494" s="2"/>
    </row>
    <row r="495" spans="26:34" ht="12.75" customHeight="1">
      <c r="Z495" s="10"/>
      <c r="AG495" s="2"/>
      <c r="AH495" s="2"/>
    </row>
    <row r="496" spans="26:34" ht="12.75" customHeight="1">
      <c r="Z496" s="10"/>
      <c r="AG496" s="2"/>
      <c r="AH496" s="2"/>
    </row>
    <row r="497" spans="26:34" ht="12.75" customHeight="1">
      <c r="Z497" s="10"/>
      <c r="AG497" s="2"/>
      <c r="AH497" s="2"/>
    </row>
    <row r="498" spans="26:34" ht="12.75" customHeight="1">
      <c r="Z498" s="10"/>
      <c r="AG498" s="2"/>
      <c r="AH498" s="2"/>
    </row>
    <row r="499" spans="26:34" ht="12.75" customHeight="1">
      <c r="Z499" s="10"/>
      <c r="AG499" s="2"/>
      <c r="AH499" s="2"/>
    </row>
    <row r="500" spans="26:34" ht="12.75" customHeight="1">
      <c r="Z500" s="10"/>
      <c r="AG500" s="2"/>
      <c r="AH500" s="2"/>
    </row>
    <row r="501" spans="26:34" ht="12.75" customHeight="1">
      <c r="Z501" s="10"/>
      <c r="AG501" s="2"/>
      <c r="AH501" s="2"/>
    </row>
    <row r="502" spans="26:34" ht="12.75" customHeight="1">
      <c r="Z502" s="10"/>
      <c r="AG502" s="2"/>
      <c r="AH502" s="2"/>
    </row>
    <row r="503" spans="26:34" ht="12.75" customHeight="1">
      <c r="Z503" s="10"/>
      <c r="AG503" s="2"/>
      <c r="AH503" s="2"/>
    </row>
    <row r="504" spans="26:34" ht="12.75" customHeight="1">
      <c r="Z504" s="10"/>
      <c r="AG504" s="2"/>
      <c r="AH504" s="2"/>
    </row>
    <row r="505" spans="26:34" ht="12.75" customHeight="1">
      <c r="Z505" s="10"/>
      <c r="AG505" s="2"/>
      <c r="AH505" s="2"/>
    </row>
    <row r="506" spans="26:34" ht="12.75" customHeight="1">
      <c r="Z506" s="10"/>
      <c r="AG506" s="2"/>
      <c r="AH506" s="2"/>
    </row>
    <row r="507" spans="26:34" ht="12.75" customHeight="1">
      <c r="Z507" s="10"/>
      <c r="AG507" s="2"/>
      <c r="AH507" s="2"/>
    </row>
    <row r="508" spans="26:34" ht="12.75" customHeight="1">
      <c r="Z508" s="10"/>
      <c r="AG508" s="2"/>
      <c r="AH508" s="2"/>
    </row>
    <row r="509" spans="26:34" ht="12.75" customHeight="1">
      <c r="Z509" s="10"/>
      <c r="AG509" s="2"/>
      <c r="AH509" s="2"/>
    </row>
    <row r="510" spans="26:34" ht="12.75" customHeight="1">
      <c r="Z510" s="10"/>
      <c r="AG510" s="2"/>
      <c r="AH510" s="2"/>
    </row>
    <row r="511" spans="26:34" ht="12.75" customHeight="1">
      <c r="Z511" s="10"/>
      <c r="AG511" s="2"/>
      <c r="AH511" s="2"/>
    </row>
    <row r="512" spans="26:34" ht="12.75" customHeight="1">
      <c r="Z512" s="10"/>
      <c r="AG512" s="2"/>
      <c r="AH512" s="2"/>
    </row>
    <row r="513" spans="26:34" ht="12.75" customHeight="1">
      <c r="Z513" s="10"/>
      <c r="AG513" s="2"/>
      <c r="AH513" s="2"/>
    </row>
    <row r="514" spans="26:34" ht="12.75" customHeight="1">
      <c r="Z514" s="10"/>
      <c r="AG514" s="2"/>
      <c r="AH514" s="2"/>
    </row>
    <row r="515" spans="26:34" ht="12.75" customHeight="1">
      <c r="Z515" s="10"/>
      <c r="AG515" s="2"/>
      <c r="AH515" s="2"/>
    </row>
    <row r="516" spans="26:34" ht="12.75" customHeight="1">
      <c r="Z516" s="10"/>
      <c r="AG516" s="2"/>
      <c r="AH516" s="2"/>
    </row>
    <row r="517" spans="26:34" ht="12.75" customHeight="1">
      <c r="Z517" s="10"/>
      <c r="AG517" s="2"/>
      <c r="AH517" s="2"/>
    </row>
    <row r="518" spans="26:34" ht="12.75" customHeight="1">
      <c r="Z518" s="10"/>
      <c r="AG518" s="2"/>
      <c r="AH518" s="2"/>
    </row>
    <row r="519" spans="26:34" ht="12.75" customHeight="1">
      <c r="Z519" s="10"/>
      <c r="AG519" s="2"/>
      <c r="AH519" s="2"/>
    </row>
    <row r="520" spans="26:34" ht="12.75" customHeight="1">
      <c r="Z520" s="10"/>
      <c r="AG520" s="2"/>
      <c r="AH520" s="2"/>
    </row>
    <row r="521" spans="26:34" ht="12.75" customHeight="1">
      <c r="Z521" s="10"/>
      <c r="AG521" s="2"/>
      <c r="AH521" s="2"/>
    </row>
    <row r="522" spans="26:34" ht="12.75" customHeight="1">
      <c r="Z522" s="10"/>
      <c r="AG522" s="2"/>
      <c r="AH522" s="2"/>
    </row>
    <row r="523" spans="26:34" ht="12.75" customHeight="1">
      <c r="Z523" s="10"/>
      <c r="AG523" s="2"/>
      <c r="AH523" s="2"/>
    </row>
    <row r="524" spans="26:34" ht="12.75" customHeight="1">
      <c r="Z524" s="10"/>
      <c r="AG524" s="2"/>
      <c r="AH524" s="2"/>
    </row>
    <row r="525" spans="26:34" ht="12.75" customHeight="1">
      <c r="Z525" s="10"/>
      <c r="AG525" s="2"/>
      <c r="AH525" s="2"/>
    </row>
    <row r="526" spans="26:34" ht="12.75" customHeight="1">
      <c r="Z526" s="10"/>
      <c r="AG526" s="2"/>
      <c r="AH526" s="2"/>
    </row>
    <row r="527" spans="26:34" ht="12.75" customHeight="1">
      <c r="Z527" s="10"/>
      <c r="AG527" s="2"/>
      <c r="AH527" s="2"/>
    </row>
    <row r="528" spans="26:34" ht="12.75" customHeight="1">
      <c r="Z528" s="10"/>
      <c r="AG528" s="2"/>
      <c r="AH528" s="2"/>
    </row>
    <row r="529" spans="26:34" ht="12.75" customHeight="1">
      <c r="Z529" s="10"/>
      <c r="AG529" s="2"/>
      <c r="AH529" s="2"/>
    </row>
    <row r="530" spans="26:34" ht="12.75" customHeight="1">
      <c r="Z530" s="10"/>
      <c r="AG530" s="2"/>
      <c r="AH530" s="2"/>
    </row>
    <row r="531" spans="26:34" ht="12.75" customHeight="1">
      <c r="Z531" s="10"/>
      <c r="AG531" s="2"/>
      <c r="AH531" s="2"/>
    </row>
    <row r="532" spans="26:34" ht="12.75" customHeight="1">
      <c r="Z532" s="10"/>
      <c r="AG532" s="2"/>
      <c r="AH532" s="2"/>
    </row>
    <row r="533" spans="26:34" ht="12.75" customHeight="1">
      <c r="Z533" s="10"/>
      <c r="AG533" s="2"/>
      <c r="AH533" s="2"/>
    </row>
    <row r="534" spans="26:34" ht="12.75" customHeight="1">
      <c r="Z534" s="10"/>
      <c r="AG534" s="2"/>
      <c r="AH534" s="2"/>
    </row>
    <row r="535" spans="26:34" ht="12.75" customHeight="1">
      <c r="Z535" s="10"/>
      <c r="AG535" s="2"/>
      <c r="AH535" s="2"/>
    </row>
    <row r="536" spans="26:34" ht="12.75" customHeight="1">
      <c r="Z536" s="10"/>
      <c r="AG536" s="2"/>
      <c r="AH536" s="2"/>
    </row>
    <row r="537" spans="26:34" ht="12.75" customHeight="1">
      <c r="Z537" s="10"/>
      <c r="AG537" s="2"/>
      <c r="AH537" s="2"/>
    </row>
    <row r="538" spans="26:34" ht="12.75" customHeight="1">
      <c r="Z538" s="10"/>
      <c r="AG538" s="2"/>
      <c r="AH538" s="2"/>
    </row>
    <row r="539" spans="26:34" ht="12.75" customHeight="1">
      <c r="Z539" s="10"/>
      <c r="AG539" s="2"/>
      <c r="AH539" s="2"/>
    </row>
    <row r="540" spans="26:34" ht="12.75" customHeight="1">
      <c r="Z540" s="10"/>
      <c r="AG540" s="2"/>
      <c r="AH540" s="2"/>
    </row>
    <row r="541" spans="26:34" ht="12.75" customHeight="1">
      <c r="Z541" s="10"/>
      <c r="AG541" s="2"/>
      <c r="AH541" s="2"/>
    </row>
    <row r="542" spans="26:34" ht="12.75" customHeight="1">
      <c r="Z542" s="10"/>
      <c r="AG542" s="2"/>
      <c r="AH542" s="2"/>
    </row>
    <row r="543" spans="26:34" ht="12.75" customHeight="1">
      <c r="Z543" s="10"/>
      <c r="AG543" s="2"/>
      <c r="AH543" s="2"/>
    </row>
    <row r="544" spans="26:34" ht="12.75" customHeight="1">
      <c r="Z544" s="10"/>
      <c r="AG544" s="2"/>
      <c r="AH544" s="2"/>
    </row>
    <row r="545" spans="26:34" ht="12.75" customHeight="1">
      <c r="Z545" s="10"/>
      <c r="AG545" s="2"/>
      <c r="AH545" s="2"/>
    </row>
    <row r="546" spans="26:34" ht="12.75" customHeight="1">
      <c r="Z546" s="10"/>
      <c r="AG546" s="2"/>
      <c r="AH546" s="2"/>
    </row>
    <row r="547" spans="26:34" ht="12.75" customHeight="1">
      <c r="Z547" s="10"/>
      <c r="AG547" s="2"/>
      <c r="AH547" s="2"/>
    </row>
    <row r="548" spans="26:34" ht="12.75" customHeight="1">
      <c r="Z548" s="10"/>
      <c r="AG548" s="2"/>
      <c r="AH548" s="2"/>
    </row>
    <row r="549" spans="26:34" ht="12.75" customHeight="1">
      <c r="Z549" s="10"/>
      <c r="AG549" s="2"/>
      <c r="AH549" s="2"/>
    </row>
    <row r="550" spans="26:34" ht="12.75" customHeight="1">
      <c r="Z550" s="10"/>
      <c r="AG550" s="2"/>
      <c r="AH550" s="2"/>
    </row>
    <row r="551" spans="26:34" ht="12.75" customHeight="1">
      <c r="Z551" s="10"/>
      <c r="AG551" s="2"/>
      <c r="AH551" s="2"/>
    </row>
    <row r="552" spans="26:34" ht="12.75" customHeight="1">
      <c r="Z552" s="10"/>
      <c r="AG552" s="2"/>
      <c r="AH552" s="2"/>
    </row>
    <row r="553" spans="26:34" ht="12.75" customHeight="1">
      <c r="Z553" s="10"/>
      <c r="AG553" s="2"/>
      <c r="AH553" s="2"/>
    </row>
    <row r="554" spans="26:34" ht="12.75" customHeight="1">
      <c r="Z554" s="10"/>
      <c r="AG554" s="2"/>
      <c r="AH554" s="2"/>
    </row>
    <row r="555" spans="26:34" ht="12.75" customHeight="1">
      <c r="Z555" s="10"/>
      <c r="AG555" s="2"/>
      <c r="AH555" s="2"/>
    </row>
    <row r="556" spans="26:34" ht="12.75" customHeight="1">
      <c r="Z556" s="10"/>
      <c r="AG556" s="2"/>
      <c r="AH556" s="2"/>
    </row>
    <row r="557" spans="26:34" ht="12.75" customHeight="1">
      <c r="Z557" s="10"/>
      <c r="AG557" s="2"/>
      <c r="AH557" s="2"/>
    </row>
    <row r="558" spans="26:34" ht="12.75" customHeight="1">
      <c r="Z558" s="10"/>
      <c r="AG558" s="2"/>
      <c r="AH558" s="2"/>
    </row>
    <row r="559" spans="26:34" ht="12.75" customHeight="1">
      <c r="Z559" s="10"/>
      <c r="AG559" s="2"/>
      <c r="AH559" s="2"/>
    </row>
    <row r="560" spans="26:34" ht="12.75" customHeight="1">
      <c r="Z560" s="10"/>
      <c r="AG560" s="2"/>
      <c r="AH560" s="2"/>
    </row>
    <row r="561" spans="26:34" ht="12.75" customHeight="1">
      <c r="Z561" s="10"/>
      <c r="AG561" s="2"/>
      <c r="AH561" s="2"/>
    </row>
    <row r="562" spans="26:34" ht="12.75" customHeight="1">
      <c r="Z562" s="10"/>
      <c r="AG562" s="2"/>
      <c r="AH562" s="2"/>
    </row>
    <row r="563" spans="26:34" ht="12.75" customHeight="1">
      <c r="Z563" s="10"/>
      <c r="AG563" s="2"/>
      <c r="AH563" s="2"/>
    </row>
    <row r="564" spans="26:34" ht="12.75" customHeight="1">
      <c r="Z564" s="10"/>
      <c r="AG564" s="2"/>
      <c r="AH564" s="2"/>
    </row>
    <row r="565" spans="26:34" ht="12.75" customHeight="1">
      <c r="Z565" s="10"/>
      <c r="AG565" s="2"/>
      <c r="AH565" s="2"/>
    </row>
    <row r="566" spans="26:34" ht="12.75" customHeight="1">
      <c r="Z566" s="10"/>
      <c r="AG566" s="2"/>
      <c r="AH566" s="2"/>
    </row>
    <row r="567" spans="26:34" ht="12.75" customHeight="1">
      <c r="Z567" s="10"/>
      <c r="AG567" s="2"/>
      <c r="AH567" s="2"/>
    </row>
    <row r="568" spans="26:34" ht="12.75" customHeight="1">
      <c r="Z568" s="10"/>
      <c r="AG568" s="2"/>
      <c r="AH568" s="2"/>
    </row>
    <row r="569" spans="26:34" ht="12.75" customHeight="1">
      <c r="Z569" s="10"/>
      <c r="AG569" s="2"/>
      <c r="AH569" s="2"/>
    </row>
    <row r="570" spans="26:34" ht="12.75" customHeight="1">
      <c r="Z570" s="10"/>
      <c r="AG570" s="2"/>
      <c r="AH570" s="2"/>
    </row>
    <row r="571" spans="26:34" ht="12.75" customHeight="1">
      <c r="Z571" s="10"/>
      <c r="AG571" s="2"/>
      <c r="AH571" s="2"/>
    </row>
    <row r="572" spans="26:34" ht="12.75" customHeight="1">
      <c r="Z572" s="10"/>
      <c r="AG572" s="2"/>
      <c r="AH572" s="2"/>
    </row>
    <row r="573" spans="26:34" ht="12.75" customHeight="1">
      <c r="Z573" s="10"/>
      <c r="AG573" s="2"/>
      <c r="AH573" s="2"/>
    </row>
    <row r="574" spans="26:34" ht="12.75" customHeight="1">
      <c r="Z574" s="10"/>
      <c r="AG574" s="2"/>
      <c r="AH574" s="2"/>
    </row>
    <row r="575" spans="26:34" ht="12.75" customHeight="1">
      <c r="Z575" s="10"/>
      <c r="AG575" s="2"/>
      <c r="AH575" s="2"/>
    </row>
    <row r="576" spans="26:34" ht="12.75" customHeight="1">
      <c r="Z576" s="10"/>
      <c r="AG576" s="2"/>
      <c r="AH576" s="2"/>
    </row>
    <row r="577" spans="26:34" ht="12.75" customHeight="1">
      <c r="Z577" s="10"/>
      <c r="AG577" s="2"/>
      <c r="AH577" s="2"/>
    </row>
    <row r="578" spans="26:34" ht="12.75" customHeight="1">
      <c r="Z578" s="10"/>
      <c r="AG578" s="2"/>
      <c r="AH578" s="2"/>
    </row>
    <row r="579" spans="26:34" ht="12.75" customHeight="1">
      <c r="Z579" s="10"/>
      <c r="AG579" s="2"/>
      <c r="AH579" s="2"/>
    </row>
    <row r="580" spans="26:34" ht="12.75" customHeight="1">
      <c r="Z580" s="10"/>
      <c r="AG580" s="2"/>
      <c r="AH580" s="2"/>
    </row>
    <row r="581" spans="26:34" ht="12.75" customHeight="1">
      <c r="Z581" s="10"/>
      <c r="AG581" s="2"/>
      <c r="AH581" s="2"/>
    </row>
    <row r="582" spans="26:34" ht="12.75" customHeight="1">
      <c r="Z582" s="10"/>
      <c r="AG582" s="2"/>
      <c r="AH582" s="2"/>
    </row>
    <row r="583" spans="26:34" ht="12.75" customHeight="1">
      <c r="Z583" s="10"/>
      <c r="AG583" s="2"/>
      <c r="AH583" s="2"/>
    </row>
    <row r="584" spans="26:34" ht="12.75" customHeight="1">
      <c r="Z584" s="10"/>
      <c r="AG584" s="2"/>
      <c r="AH584" s="2"/>
    </row>
    <row r="585" spans="26:34" ht="12.75" customHeight="1">
      <c r="Z585" s="10"/>
      <c r="AG585" s="2"/>
      <c r="AH585" s="2"/>
    </row>
    <row r="586" spans="26:34" ht="12.75" customHeight="1">
      <c r="Z586" s="10"/>
      <c r="AG586" s="2"/>
      <c r="AH586" s="2"/>
    </row>
    <row r="587" spans="26:34" ht="12.75" customHeight="1">
      <c r="Z587" s="10"/>
      <c r="AG587" s="2"/>
      <c r="AH587" s="2"/>
    </row>
    <row r="588" spans="26:34" ht="12.75" customHeight="1">
      <c r="Z588" s="10"/>
      <c r="AG588" s="2"/>
      <c r="AH588" s="2"/>
    </row>
    <row r="589" spans="26:34" ht="12.75" customHeight="1">
      <c r="Z589" s="10"/>
      <c r="AG589" s="2"/>
      <c r="AH589" s="2"/>
    </row>
    <row r="590" spans="26:34" ht="12.75" customHeight="1">
      <c r="Z590" s="10"/>
      <c r="AG590" s="2"/>
      <c r="AH590" s="2"/>
    </row>
    <row r="591" spans="26:34" ht="12.75" customHeight="1">
      <c r="Z591" s="10"/>
      <c r="AG591" s="2"/>
      <c r="AH591" s="2"/>
    </row>
    <row r="592" spans="26:34" ht="12.75" customHeight="1">
      <c r="Z592" s="10"/>
      <c r="AG592" s="2"/>
      <c r="AH592" s="2"/>
    </row>
    <row r="593" spans="26:34" ht="12.75" customHeight="1">
      <c r="Z593" s="10"/>
      <c r="AG593" s="2"/>
      <c r="AH593" s="2"/>
    </row>
    <row r="594" spans="26:34" ht="12.75" customHeight="1">
      <c r="Z594" s="10"/>
      <c r="AG594" s="2"/>
      <c r="AH594" s="2"/>
    </row>
    <row r="595" spans="26:34" ht="12.75" customHeight="1">
      <c r="Z595" s="10"/>
      <c r="AG595" s="2"/>
      <c r="AH595" s="2"/>
    </row>
    <row r="596" spans="26:34" ht="12.75" customHeight="1">
      <c r="Z596" s="10"/>
      <c r="AG596" s="2"/>
      <c r="AH596" s="2"/>
    </row>
    <row r="597" spans="26:34" ht="12.75" customHeight="1">
      <c r="Z597" s="10"/>
      <c r="AG597" s="2"/>
      <c r="AH597" s="2"/>
    </row>
    <row r="598" spans="26:34" ht="12.75" customHeight="1">
      <c r="Z598" s="10"/>
      <c r="AG598" s="2"/>
      <c r="AH598" s="2"/>
    </row>
    <row r="599" spans="26:34" ht="12.75" customHeight="1">
      <c r="Z599" s="10"/>
      <c r="AG599" s="2"/>
      <c r="AH599" s="2"/>
    </row>
    <row r="600" spans="26:34" ht="12.75" customHeight="1">
      <c r="Z600" s="10"/>
      <c r="AG600" s="2"/>
      <c r="AH600" s="2"/>
    </row>
    <row r="601" spans="26:34" ht="12.75" customHeight="1">
      <c r="Z601" s="10"/>
      <c r="AG601" s="2"/>
      <c r="AH601" s="2"/>
    </row>
    <row r="602" spans="26:34" ht="12.75" customHeight="1">
      <c r="Z602" s="10"/>
      <c r="AG602" s="2"/>
      <c r="AH602" s="2"/>
    </row>
    <row r="603" spans="26:34" ht="12.75" customHeight="1">
      <c r="Z603" s="10"/>
      <c r="AG603" s="2"/>
      <c r="AH603" s="2"/>
    </row>
    <row r="604" spans="26:34" ht="12.75" customHeight="1">
      <c r="Z604" s="10"/>
      <c r="AG604" s="2"/>
      <c r="AH604" s="2"/>
    </row>
    <row r="605" spans="26:34" ht="12.75" customHeight="1">
      <c r="Z605" s="10"/>
      <c r="AG605" s="2"/>
      <c r="AH605" s="2"/>
    </row>
    <row r="606" spans="26:34" ht="12.75" customHeight="1">
      <c r="Z606" s="10"/>
      <c r="AG606" s="2"/>
      <c r="AH606" s="2"/>
    </row>
    <row r="607" spans="26:34" ht="12.75" customHeight="1">
      <c r="Z607" s="10"/>
      <c r="AG607" s="2"/>
      <c r="AH607" s="2"/>
    </row>
    <row r="608" spans="26:34" ht="12.75" customHeight="1">
      <c r="Z608" s="10"/>
      <c r="AG608" s="2"/>
      <c r="AH608" s="2"/>
    </row>
    <row r="609" spans="26:34" ht="12.75" customHeight="1">
      <c r="Z609" s="10"/>
      <c r="AG609" s="2"/>
      <c r="AH609" s="2"/>
    </row>
    <row r="610" spans="26:34" ht="12.75" customHeight="1">
      <c r="Z610" s="10"/>
      <c r="AG610" s="2"/>
      <c r="AH610" s="2"/>
    </row>
    <row r="611" spans="26:34" ht="12.75" customHeight="1">
      <c r="Z611" s="10"/>
      <c r="AG611" s="2"/>
      <c r="AH611" s="2"/>
    </row>
    <row r="612" spans="26:34" ht="12.75" customHeight="1">
      <c r="Z612" s="10"/>
      <c r="AG612" s="2"/>
      <c r="AH612" s="2"/>
    </row>
    <row r="613" spans="26:34" ht="12.75" customHeight="1">
      <c r="Z613" s="10"/>
      <c r="AG613" s="2"/>
      <c r="AH613" s="2"/>
    </row>
    <row r="614" spans="26:34" ht="12.75" customHeight="1">
      <c r="Z614" s="10"/>
      <c r="AG614" s="2"/>
      <c r="AH614" s="2"/>
    </row>
    <row r="615" spans="26:34" ht="12.75" customHeight="1">
      <c r="Z615" s="10"/>
      <c r="AG615" s="2"/>
      <c r="AH615" s="2"/>
    </row>
    <row r="616" spans="26:34" ht="12.75" customHeight="1">
      <c r="Z616" s="10"/>
      <c r="AG616" s="2"/>
      <c r="AH616" s="2"/>
    </row>
    <row r="617" spans="26:34" ht="12.75" customHeight="1">
      <c r="Z617" s="10"/>
      <c r="AG617" s="2"/>
      <c r="AH617" s="2"/>
    </row>
    <row r="618" spans="26:34" ht="12.75" customHeight="1">
      <c r="Z618" s="10"/>
      <c r="AG618" s="2"/>
      <c r="AH618" s="2"/>
    </row>
    <row r="619" spans="26:34" ht="12.75" customHeight="1">
      <c r="Z619" s="10"/>
      <c r="AG619" s="2"/>
      <c r="AH619" s="2"/>
    </row>
    <row r="620" spans="26:34" ht="12.75" customHeight="1">
      <c r="Z620" s="10"/>
      <c r="AG620" s="2"/>
      <c r="AH620" s="2"/>
    </row>
    <row r="621" spans="26:34" ht="12.75" customHeight="1">
      <c r="Z621" s="10"/>
      <c r="AG621" s="2"/>
      <c r="AH621" s="2"/>
    </row>
    <row r="622" spans="26:34" ht="12.75" customHeight="1">
      <c r="Z622" s="10"/>
      <c r="AG622" s="2"/>
      <c r="AH622" s="2"/>
    </row>
    <row r="623" spans="26:34" ht="12.75" customHeight="1">
      <c r="Z623" s="10"/>
      <c r="AG623" s="2"/>
      <c r="AH623" s="2"/>
    </row>
    <row r="624" spans="26:34" ht="12.75" customHeight="1">
      <c r="Z624" s="10"/>
      <c r="AG624" s="2"/>
      <c r="AH624" s="2"/>
    </row>
    <row r="625" spans="26:34" ht="12.75" customHeight="1">
      <c r="Z625" s="10"/>
      <c r="AG625" s="2"/>
      <c r="AH625" s="2"/>
    </row>
    <row r="626" spans="26:34" ht="12.75" customHeight="1">
      <c r="Z626" s="10"/>
      <c r="AG626" s="2"/>
      <c r="AH626" s="2"/>
    </row>
    <row r="627" spans="26:34" ht="12.75" customHeight="1">
      <c r="Z627" s="10"/>
      <c r="AG627" s="2"/>
      <c r="AH627" s="2"/>
    </row>
    <row r="628" spans="26:34" ht="12.75" customHeight="1">
      <c r="Z628" s="10"/>
      <c r="AG628" s="2"/>
      <c r="AH628" s="2"/>
    </row>
    <row r="629" spans="26:34" ht="12.75" customHeight="1">
      <c r="Z629" s="10"/>
      <c r="AG629" s="2"/>
      <c r="AH629" s="2"/>
    </row>
    <row r="630" spans="26:34" ht="12.75" customHeight="1">
      <c r="Z630" s="10"/>
      <c r="AG630" s="2"/>
      <c r="AH630" s="2"/>
    </row>
    <row r="631" spans="26:34" ht="12.75" customHeight="1">
      <c r="Z631" s="10"/>
      <c r="AG631" s="2"/>
      <c r="AH631" s="2"/>
    </row>
    <row r="632" spans="26:34" ht="12.75" customHeight="1">
      <c r="Z632" s="10"/>
      <c r="AG632" s="2"/>
      <c r="AH632" s="2"/>
    </row>
    <row r="633" spans="26:34" ht="12.75" customHeight="1">
      <c r="Z633" s="10"/>
      <c r="AG633" s="2"/>
      <c r="AH633" s="2"/>
    </row>
    <row r="634" spans="26:34" ht="12.75" customHeight="1">
      <c r="Z634" s="10"/>
      <c r="AG634" s="2"/>
      <c r="AH634" s="2"/>
    </row>
    <row r="635" spans="26:34" ht="12.75" customHeight="1">
      <c r="Z635" s="10"/>
      <c r="AG635" s="2"/>
      <c r="AH635" s="2"/>
    </row>
    <row r="636" spans="26:34" ht="12.75" customHeight="1">
      <c r="Z636" s="10"/>
      <c r="AG636" s="2"/>
      <c r="AH636" s="2"/>
    </row>
    <row r="637" spans="26:34" ht="12.75" customHeight="1">
      <c r="Z637" s="10"/>
      <c r="AG637" s="2"/>
      <c r="AH637" s="2"/>
    </row>
    <row r="638" spans="26:34" ht="12.75" customHeight="1">
      <c r="Z638" s="10"/>
      <c r="AG638" s="2"/>
      <c r="AH638" s="2"/>
    </row>
    <row r="639" spans="26:34" ht="12.75" customHeight="1">
      <c r="Z639" s="10"/>
      <c r="AG639" s="2"/>
      <c r="AH639" s="2"/>
    </row>
    <row r="640" spans="26:34" ht="12.75" customHeight="1">
      <c r="Z640" s="10"/>
      <c r="AG640" s="2"/>
      <c r="AH640" s="2"/>
    </row>
    <row r="641" spans="26:34" ht="12.75" customHeight="1">
      <c r="Z641" s="10"/>
      <c r="AG641" s="2"/>
      <c r="AH641" s="2"/>
    </row>
    <row r="642" spans="26:34" ht="12.75" customHeight="1">
      <c r="Z642" s="10"/>
      <c r="AG642" s="2"/>
      <c r="AH642" s="2"/>
    </row>
    <row r="643" spans="26:34" ht="12.75" customHeight="1">
      <c r="Z643" s="10"/>
      <c r="AG643" s="2"/>
      <c r="AH643" s="2"/>
    </row>
    <row r="644" spans="26:34" ht="12.75" customHeight="1">
      <c r="Z644" s="10"/>
      <c r="AG644" s="2"/>
      <c r="AH644" s="2"/>
    </row>
    <row r="645" spans="26:34" ht="12.75" customHeight="1">
      <c r="Z645" s="10"/>
      <c r="AG645" s="2"/>
      <c r="AH645" s="2"/>
    </row>
    <row r="646" spans="26:34" ht="12.75" customHeight="1">
      <c r="Z646" s="10"/>
      <c r="AG646" s="2"/>
      <c r="AH646" s="2"/>
    </row>
    <row r="647" spans="26:34" ht="12.75" customHeight="1">
      <c r="Z647" s="10"/>
      <c r="AG647" s="2"/>
      <c r="AH647" s="2"/>
    </row>
    <row r="648" spans="26:34" ht="12.75" customHeight="1">
      <c r="Z648" s="10"/>
      <c r="AG648" s="2"/>
      <c r="AH648" s="2"/>
    </row>
    <row r="649" spans="26:34" ht="12.75" customHeight="1">
      <c r="Z649" s="10"/>
      <c r="AG649" s="2"/>
      <c r="AH649" s="2"/>
    </row>
    <row r="650" spans="26:34" ht="12.75" customHeight="1">
      <c r="Z650" s="10"/>
      <c r="AG650" s="2"/>
      <c r="AH650" s="2"/>
    </row>
    <row r="651" spans="26:34" ht="12.75" customHeight="1">
      <c r="Z651" s="10"/>
      <c r="AG651" s="2"/>
      <c r="AH651" s="2"/>
    </row>
    <row r="652" spans="26:34" ht="12.75" customHeight="1">
      <c r="Z652" s="10"/>
      <c r="AG652" s="2"/>
      <c r="AH652" s="2"/>
    </row>
    <row r="653" spans="26:34" ht="12.75" customHeight="1">
      <c r="Z653" s="10"/>
      <c r="AG653" s="2"/>
      <c r="AH653" s="2"/>
    </row>
    <row r="654" spans="26:34" ht="12.75" customHeight="1">
      <c r="Z654" s="10"/>
      <c r="AG654" s="2"/>
      <c r="AH654" s="2"/>
    </row>
    <row r="655" spans="26:34" ht="12.75" customHeight="1">
      <c r="Z655" s="10"/>
      <c r="AG655" s="2"/>
      <c r="AH655" s="2"/>
    </row>
    <row r="656" spans="26:34" ht="12.75" customHeight="1">
      <c r="Z656" s="10"/>
      <c r="AG656" s="2"/>
      <c r="AH656" s="2"/>
    </row>
    <row r="657" spans="26:34" ht="12.75" customHeight="1">
      <c r="Z657" s="10"/>
      <c r="AG657" s="2"/>
      <c r="AH657" s="2"/>
    </row>
    <row r="658" spans="26:34" ht="12.75" customHeight="1">
      <c r="Z658" s="10"/>
      <c r="AG658" s="2"/>
      <c r="AH658" s="2"/>
    </row>
    <row r="659" spans="26:34" ht="12.75" customHeight="1">
      <c r="Z659" s="10"/>
      <c r="AG659" s="2"/>
      <c r="AH659" s="2"/>
    </row>
    <row r="660" spans="26:34" ht="12.75" customHeight="1">
      <c r="Z660" s="10"/>
      <c r="AG660" s="2"/>
      <c r="AH660" s="2"/>
    </row>
    <row r="661" spans="26:34" ht="12.75" customHeight="1">
      <c r="Z661" s="10"/>
      <c r="AG661" s="2"/>
      <c r="AH661" s="2"/>
    </row>
    <row r="662" spans="26:34" ht="12.75" customHeight="1">
      <c r="Z662" s="10"/>
      <c r="AG662" s="2"/>
      <c r="AH662" s="2"/>
    </row>
    <row r="663" spans="26:34" ht="12.75" customHeight="1">
      <c r="Z663" s="10"/>
      <c r="AG663" s="2"/>
      <c r="AH663" s="2"/>
    </row>
    <row r="664" spans="26:34" ht="12.75" customHeight="1">
      <c r="Z664" s="10"/>
      <c r="AG664" s="2"/>
      <c r="AH664" s="2"/>
    </row>
    <row r="665" spans="26:34" ht="12.75" customHeight="1">
      <c r="Z665" s="10"/>
      <c r="AG665" s="2"/>
      <c r="AH665" s="2"/>
    </row>
    <row r="666" spans="26:34" ht="12.75" customHeight="1">
      <c r="Z666" s="10"/>
      <c r="AG666" s="2"/>
      <c r="AH666" s="2"/>
    </row>
    <row r="667" spans="26:34" ht="12.75" customHeight="1">
      <c r="Z667" s="10"/>
      <c r="AG667" s="2"/>
      <c r="AH667" s="2"/>
    </row>
    <row r="668" spans="26:34" ht="12.75" customHeight="1">
      <c r="Z668" s="10"/>
      <c r="AG668" s="2"/>
      <c r="AH668" s="2"/>
    </row>
    <row r="669" spans="26:34" ht="12.75" customHeight="1">
      <c r="Z669" s="10"/>
      <c r="AG669" s="2"/>
      <c r="AH669" s="2"/>
    </row>
    <row r="670" spans="26:34" ht="12.75" customHeight="1">
      <c r="Z670" s="10"/>
      <c r="AG670" s="2"/>
      <c r="AH670" s="2"/>
    </row>
    <row r="671" spans="26:34" ht="12.75" customHeight="1">
      <c r="Z671" s="10"/>
      <c r="AG671" s="2"/>
      <c r="AH671" s="2"/>
    </row>
    <row r="672" spans="26:34" ht="12.75" customHeight="1">
      <c r="Z672" s="10"/>
      <c r="AG672" s="2"/>
      <c r="AH672" s="2"/>
    </row>
    <row r="673" spans="26:34" ht="12.75" customHeight="1">
      <c r="Z673" s="10"/>
      <c r="AG673" s="2"/>
      <c r="AH673" s="2"/>
    </row>
    <row r="674" spans="26:34" ht="12.75" customHeight="1">
      <c r="Z674" s="10"/>
      <c r="AG674" s="2"/>
      <c r="AH674" s="2"/>
    </row>
    <row r="675" spans="26:34" ht="12.75" customHeight="1">
      <c r="Z675" s="10"/>
      <c r="AG675" s="2"/>
      <c r="AH675" s="2"/>
    </row>
    <row r="676" spans="26:34" ht="12.75" customHeight="1">
      <c r="Z676" s="10"/>
      <c r="AG676" s="2"/>
      <c r="AH676" s="2"/>
    </row>
    <row r="677" spans="26:34" ht="12.75" customHeight="1">
      <c r="Z677" s="10"/>
      <c r="AG677" s="2"/>
      <c r="AH677" s="2"/>
    </row>
    <row r="678" spans="26:34" ht="12.75" customHeight="1">
      <c r="Z678" s="10"/>
      <c r="AG678" s="2"/>
      <c r="AH678" s="2"/>
    </row>
    <row r="679" spans="26:34" ht="12.75" customHeight="1">
      <c r="Z679" s="10"/>
      <c r="AG679" s="2"/>
      <c r="AH679" s="2"/>
    </row>
    <row r="680" spans="26:34" ht="12.75" customHeight="1">
      <c r="Z680" s="10"/>
      <c r="AG680" s="2"/>
      <c r="AH680" s="2"/>
    </row>
    <row r="681" spans="26:34" ht="12.75" customHeight="1">
      <c r="Z681" s="10"/>
      <c r="AG681" s="2"/>
      <c r="AH681" s="2"/>
    </row>
    <row r="682" spans="26:34" ht="12.75" customHeight="1">
      <c r="Z682" s="10"/>
      <c r="AG682" s="2"/>
      <c r="AH682" s="2"/>
    </row>
    <row r="683" spans="26:34" ht="12.75" customHeight="1">
      <c r="Z683" s="10"/>
      <c r="AG683" s="2"/>
      <c r="AH683" s="2"/>
    </row>
    <row r="684" spans="26:34" ht="12.75" customHeight="1">
      <c r="Z684" s="10"/>
      <c r="AG684" s="2"/>
      <c r="AH684" s="2"/>
    </row>
    <row r="685" spans="26:34" ht="12.75" customHeight="1">
      <c r="Z685" s="10"/>
      <c r="AG685" s="2"/>
      <c r="AH685" s="2"/>
    </row>
    <row r="686" spans="26:34" ht="12.75" customHeight="1">
      <c r="Z686" s="10"/>
      <c r="AG686" s="2"/>
      <c r="AH686" s="2"/>
    </row>
    <row r="687" spans="26:34" ht="12.75" customHeight="1">
      <c r="Z687" s="10"/>
      <c r="AG687" s="2"/>
      <c r="AH687" s="2"/>
    </row>
    <row r="688" spans="26:34" ht="12.75" customHeight="1">
      <c r="Z688" s="10"/>
      <c r="AG688" s="2"/>
      <c r="AH688" s="2"/>
    </row>
    <row r="689" spans="26:34" ht="12.75" customHeight="1">
      <c r="Z689" s="10"/>
      <c r="AG689" s="2"/>
      <c r="AH689" s="2"/>
    </row>
    <row r="690" spans="26:34" ht="12.75" customHeight="1">
      <c r="Z690" s="10"/>
      <c r="AG690" s="2"/>
      <c r="AH690" s="2"/>
    </row>
    <row r="691" spans="26:34" ht="12.75" customHeight="1">
      <c r="Z691" s="10"/>
      <c r="AG691" s="2"/>
      <c r="AH691" s="2"/>
    </row>
    <row r="692" spans="26:34" ht="12.75" customHeight="1">
      <c r="Z692" s="10"/>
      <c r="AG692" s="2"/>
      <c r="AH692" s="2"/>
    </row>
    <row r="693" spans="26:34" ht="12.75" customHeight="1">
      <c r="Z693" s="10"/>
      <c r="AG693" s="2"/>
      <c r="AH693" s="2"/>
    </row>
    <row r="694" spans="26:34" ht="12.75" customHeight="1">
      <c r="Z694" s="10"/>
      <c r="AG694" s="2"/>
      <c r="AH694" s="2"/>
    </row>
    <row r="695" spans="26:34" ht="12.75" customHeight="1">
      <c r="Z695" s="10"/>
      <c r="AG695" s="2"/>
      <c r="AH695" s="2"/>
    </row>
    <row r="696" spans="26:34" ht="12.75" customHeight="1">
      <c r="Z696" s="10"/>
      <c r="AG696" s="2"/>
      <c r="AH696" s="2"/>
    </row>
    <row r="697" spans="26:34" ht="12.75" customHeight="1">
      <c r="Z697" s="10"/>
      <c r="AG697" s="2"/>
      <c r="AH697" s="2"/>
    </row>
    <row r="698" spans="26:34" ht="12.75" customHeight="1">
      <c r="Z698" s="10"/>
      <c r="AG698" s="2"/>
      <c r="AH698" s="2"/>
    </row>
    <row r="699" spans="26:34" ht="12.75" customHeight="1">
      <c r="Z699" s="10"/>
      <c r="AG699" s="2"/>
      <c r="AH699" s="2"/>
    </row>
    <row r="700" spans="26:34" ht="12.75" customHeight="1">
      <c r="Z700" s="10"/>
      <c r="AG700" s="2"/>
      <c r="AH700" s="2"/>
    </row>
    <row r="701" spans="26:34" ht="12.75" customHeight="1">
      <c r="Z701" s="10"/>
      <c r="AG701" s="2"/>
      <c r="AH701" s="2"/>
    </row>
    <row r="702" spans="26:34" ht="12.75" customHeight="1">
      <c r="Z702" s="10"/>
      <c r="AG702" s="2"/>
      <c r="AH702" s="2"/>
    </row>
  </sheetData>
  <sortState ref="A2:AR702">
    <sortCondition descending="1" ref="AA2:AA702"/>
  </sortState>
  <customSheetViews>
    <customSheetView guid="{E6350B97-75B0-4E16-9A93-477FDADFE4CD}" filter="1" showAutoFilter="1">
      <pageMargins left="0.7" right="0.7" top="0.75" bottom="0.75" header="0.3" footer="0.3"/>
      <autoFilter ref="A1:AP394"/>
      <extLst>
        <ext uri="GoogleSheetsCustomDataVersion1">
          <go:sheetsCustomData xmlns:go="http://customooxmlschemas.google.com/" filterViewId="657409823"/>
        </ext>
      </extLst>
    </customSheetView>
  </customSheetViews>
  <pageMargins left="0.15748031496062992" right="0.15748031496062992" top="0.11811023622047245" bottom="0.15748031496062992" header="0" footer="0"/>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Φύλλο1</vt:lpstr>
      <vt:lpstr>ΠΕ60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2019-09-06T12:53:12Z</cp:lastPrinted>
  <dcterms:created xsi:type="dcterms:W3CDTF">1997-01-24T12:53:32Z</dcterms:created>
  <dcterms:modified xsi:type="dcterms:W3CDTF">2019-09-07T07:51:55Z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